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mattos.COBRA\Desktop\2026-08 - APOIO OPERACIONAL\FASE INTERNA\"/>
    </mc:Choice>
  </mc:AlternateContent>
  <xr:revisionPtr revIDLastSave="0" documentId="13_ncr:1_{64ED6EA7-E662-4022-80A2-1D79DF691E0B}" xr6:coauthVersionLast="47" xr6:coauthVersionMax="47" xr10:uidLastSave="{00000000-0000-0000-0000-000000000000}"/>
  <bookViews>
    <workbookView xWindow="22932" yWindow="-108" windowWidth="23256" windowHeight="12456" xr2:uid="{EE698169-EEF4-493C-BB79-FEB1ADAC602F}"/>
  </bookViews>
  <sheets>
    <sheet name="POSTO 1" sheetId="1" r:id="rId1"/>
    <sheet name="Consolidação" sheetId="7" r:id="rId2"/>
  </sheets>
  <definedNames>
    <definedName name="_xlnm.Print_Area" localSheetId="1">Consolidação!$A$1:$I$11</definedName>
    <definedName name="_xlnm.Print_Area" localSheetId="0">'POSTO 1'!$A$1:$S$52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C8" i="7"/>
  <c r="B8" i="7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/>
  <c r="E11" i="1" s="1"/>
  <c r="E12" i="1"/>
  <c r="N11" i="1"/>
  <c r="N10" i="1"/>
  <c r="M27" i="1" s="1"/>
  <c r="M7" i="1"/>
  <c r="F8" i="7" l="1"/>
  <c r="F49" i="1"/>
  <c r="G8" i="7" s="1"/>
  <c r="J41" i="1"/>
  <c r="D10" i="1" s="1"/>
  <c r="E9" i="1"/>
  <c r="G9" i="7" l="1"/>
  <c r="E10" i="1"/>
  <c r="D13" i="1" s="1"/>
  <c r="E14" i="1" l="1"/>
  <c r="E15" i="1" l="1"/>
  <c r="D16" i="1" s="1"/>
  <c r="D17" i="1" l="1"/>
  <c r="E18" i="1"/>
  <c r="D19" i="1" l="1"/>
  <c r="E46" i="1" l="1"/>
  <c r="E8" i="7" s="1"/>
  <c r="E20" i="1"/>
  <c r="D20" i="1"/>
</calcChain>
</file>

<file path=xl/sharedStrings.xml><?xml version="1.0" encoding="utf-8"?>
<sst xmlns="http://schemas.openxmlformats.org/spreadsheetml/2006/main" count="124" uniqueCount="119">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</sst>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6" fillId="0" borderId="2" xfId="1" applyFont="1" applyBorder="1" applyAlignment="1">
      <alignment horizontal="center" vertical="center" wrapText="1"/>
    </xf>
    <xf numFmtId="10" fontId="6" fillId="0" borderId="70" xfId="2" applyNumberFormat="1" applyFont="1" applyBorder="1" applyAlignment="1" applyProtection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62" xfId="3" applyNumberFormat="1" applyFont="1" applyBorder="1" applyAlignment="1" applyProtection="1">
      <alignment horizontal="center" vertical="center"/>
    </xf>
    <xf numFmtId="164" fontId="1" fillId="0" borderId="62" xfId="3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0" fontId="14" fillId="0" borderId="72" xfId="1" applyFont="1" applyBorder="1" applyAlignment="1">
      <alignment horizontal="right" vertical="center"/>
    </xf>
    <xf numFmtId="0" fontId="14" fillId="0" borderId="73" xfId="1" applyFont="1" applyBorder="1" applyAlignment="1">
      <alignment horizontal="right" vertical="center"/>
    </xf>
    <xf numFmtId="0" fontId="14" fillId="0" borderId="74" xfId="1" applyFont="1" applyBorder="1" applyAlignment="1">
      <alignment horizontal="right" vertical="center"/>
    </xf>
    <xf numFmtId="164" fontId="6" fillId="0" borderId="75" xfId="3" applyFont="1" applyBorder="1" applyAlignment="1" applyProtection="1">
      <alignment horizontal="center" vertical="center"/>
    </xf>
    <xf numFmtId="164" fontId="6" fillId="0" borderId="76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164" fontId="1" fillId="0" borderId="62" xfId="3" applyFont="1" applyBorder="1" applyAlignment="1" applyProtection="1">
      <alignment horizontal="center" vertical="center"/>
    </xf>
    <xf numFmtId="164" fontId="1" fillId="0" borderId="31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1431925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tabSelected="1" topLeftCell="A3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34" t="s">
        <v>1</v>
      </c>
      <c r="B5" s="234"/>
      <c r="C5" s="234"/>
      <c r="D5" s="234"/>
      <c r="E5" s="234"/>
      <c r="F5" s="234"/>
      <c r="G5" s="234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35" t="s">
        <v>2</v>
      </c>
      <c r="B6" s="236"/>
      <c r="C6" s="236"/>
      <c r="D6" s="236"/>
      <c r="E6" s="147"/>
      <c r="F6" s="7"/>
      <c r="G6" s="7"/>
      <c r="H6" s="6"/>
      <c r="I6" s="235" t="s">
        <v>3</v>
      </c>
      <c r="J6" s="236"/>
      <c r="K6" s="236"/>
      <c r="L6" s="236"/>
      <c r="M6" s="236"/>
      <c r="N6" s="147"/>
      <c r="O6" s="8"/>
      <c r="P6" s="7"/>
    </row>
    <row r="7" spans="1:18" ht="42" customHeight="1" x14ac:dyDescent="0.25">
      <c r="A7" s="237" t="s">
        <v>4</v>
      </c>
      <c r="B7" s="238"/>
      <c r="C7" s="239"/>
      <c r="D7" s="243" t="s">
        <v>5</v>
      </c>
      <c r="E7" s="244"/>
      <c r="F7" s="240"/>
      <c r="G7" s="241"/>
      <c r="H7" s="6"/>
      <c r="I7" s="240" t="s">
        <v>4</v>
      </c>
      <c r="J7" s="241"/>
      <c r="K7" s="241"/>
      <c r="L7" s="242"/>
      <c r="M7" s="245" t="str">
        <f>D7</f>
        <v>(Descrição do Cargo)</v>
      </c>
      <c r="N7" s="246"/>
      <c r="O7" s="240"/>
      <c r="P7" s="241"/>
    </row>
    <row r="8" spans="1:18" ht="13" customHeight="1" thickBot="1" x14ac:dyDescent="0.3">
      <c r="A8" s="240"/>
      <c r="B8" s="241"/>
      <c r="C8" s="242"/>
      <c r="D8" s="9" t="s">
        <v>6</v>
      </c>
      <c r="E8" s="10" t="s">
        <v>7</v>
      </c>
      <c r="F8" s="11"/>
      <c r="G8" s="12"/>
      <c r="H8" s="6"/>
      <c r="I8" s="240"/>
      <c r="J8" s="241"/>
      <c r="K8" s="241"/>
      <c r="L8" s="242"/>
      <c r="M8" s="9" t="s">
        <v>6</v>
      </c>
      <c r="N8" s="10" t="s">
        <v>7</v>
      </c>
      <c r="O8" s="11"/>
      <c r="P8" s="12"/>
    </row>
    <row r="9" spans="1:18" ht="13" customHeight="1" x14ac:dyDescent="0.25">
      <c r="A9" s="227" t="s">
        <v>8</v>
      </c>
      <c r="B9" s="228"/>
      <c r="C9" s="229"/>
      <c r="D9" s="13"/>
      <c r="E9" s="14">
        <f>SUM(N9:N15)</f>
        <v>0</v>
      </c>
      <c r="F9" s="15"/>
      <c r="G9" s="16"/>
      <c r="H9" s="6"/>
      <c r="I9" s="188" t="s">
        <v>9</v>
      </c>
      <c r="J9" s="230" t="s">
        <v>10</v>
      </c>
      <c r="K9" s="231"/>
      <c r="L9" s="232"/>
      <c r="M9" s="17"/>
      <c r="N9" s="18"/>
      <c r="O9" s="19"/>
      <c r="P9" s="16"/>
    </row>
    <row r="10" spans="1:18" ht="13" customHeight="1" x14ac:dyDescent="0.25">
      <c r="A10" s="217" t="s">
        <v>11</v>
      </c>
      <c r="B10" s="218"/>
      <c r="C10" s="219"/>
      <c r="D10" s="20">
        <f>J41</f>
        <v>0.64160720000000016</v>
      </c>
      <c r="E10" s="21">
        <f>E9*J41</f>
        <v>0</v>
      </c>
      <c r="F10" s="15"/>
      <c r="G10" s="16"/>
      <c r="H10" s="6"/>
      <c r="I10" s="189"/>
      <c r="J10" s="184" t="s">
        <v>12</v>
      </c>
      <c r="K10" s="185"/>
      <c r="L10" s="186"/>
      <c r="M10" s="22"/>
      <c r="N10" s="23">
        <f>M10*N9</f>
        <v>0</v>
      </c>
      <c r="O10" s="19"/>
      <c r="P10" s="16"/>
    </row>
    <row r="11" spans="1:18" ht="13" customHeight="1" x14ac:dyDescent="0.25">
      <c r="A11" s="217" t="s">
        <v>13</v>
      </c>
      <c r="B11" s="218"/>
      <c r="C11" s="219"/>
      <c r="D11" s="20"/>
      <c r="E11" s="21">
        <f>SUM(N16:N22)</f>
        <v>0</v>
      </c>
      <c r="F11" s="15"/>
      <c r="G11" s="16"/>
      <c r="H11" s="24"/>
      <c r="I11" s="189"/>
      <c r="J11" s="184" t="s">
        <v>14</v>
      </c>
      <c r="K11" s="185"/>
      <c r="L11" s="186"/>
      <c r="M11" s="22"/>
      <c r="N11" s="23">
        <f>N46*M11</f>
        <v>0</v>
      </c>
      <c r="O11" s="19"/>
      <c r="P11" s="16"/>
    </row>
    <row r="12" spans="1:18" ht="13" customHeight="1" x14ac:dyDescent="0.25">
      <c r="A12" s="217" t="s">
        <v>15</v>
      </c>
      <c r="B12" s="218"/>
      <c r="C12" s="219"/>
      <c r="D12" s="20"/>
      <c r="E12" s="21">
        <f>SUM(N23:N26)</f>
        <v>0</v>
      </c>
      <c r="F12" s="15"/>
      <c r="G12" s="16"/>
      <c r="H12" s="6"/>
      <c r="I12" s="189"/>
      <c r="J12" s="184" t="s">
        <v>16</v>
      </c>
      <c r="K12" s="185"/>
      <c r="L12" s="186"/>
      <c r="M12" s="25"/>
      <c r="N12" s="26"/>
      <c r="O12" s="19"/>
      <c r="P12" s="16"/>
    </row>
    <row r="13" spans="1:18" ht="13" customHeight="1" thickBot="1" x14ac:dyDescent="0.3">
      <c r="A13" s="220" t="s">
        <v>17</v>
      </c>
      <c r="B13" s="221"/>
      <c r="C13" s="222"/>
      <c r="D13" s="206">
        <f>SUM(E9:E12)</f>
        <v>0</v>
      </c>
      <c r="E13" s="207"/>
      <c r="F13" s="15"/>
      <c r="G13" s="16"/>
      <c r="H13" s="6"/>
      <c r="I13" s="189"/>
      <c r="J13" s="184" t="s">
        <v>18</v>
      </c>
      <c r="K13" s="185"/>
      <c r="L13" s="186"/>
      <c r="M13" s="25"/>
      <c r="N13" s="27"/>
      <c r="O13" s="19"/>
      <c r="P13" s="16"/>
    </row>
    <row r="14" spans="1:18" ht="13" customHeight="1" x14ac:dyDescent="0.25">
      <c r="A14" s="217" t="s">
        <v>19</v>
      </c>
      <c r="B14" s="218"/>
      <c r="C14" s="219"/>
      <c r="D14" s="28"/>
      <c r="E14" s="21">
        <f>D13*D14</f>
        <v>0</v>
      </c>
      <c r="F14" s="223"/>
      <c r="G14" s="224"/>
      <c r="H14" s="6"/>
      <c r="I14" s="189"/>
      <c r="J14" s="184" t="s">
        <v>20</v>
      </c>
      <c r="K14" s="185"/>
      <c r="L14" s="186"/>
      <c r="M14" s="25"/>
      <c r="N14" s="27"/>
      <c r="O14" s="225" t="s">
        <v>21</v>
      </c>
      <c r="P14" s="211" t="s">
        <v>22</v>
      </c>
      <c r="Q14" s="213" t="s">
        <v>23</v>
      </c>
      <c r="R14" s="215" t="s">
        <v>24</v>
      </c>
    </row>
    <row r="15" spans="1:18" ht="13" customHeight="1" thickBot="1" x14ac:dyDescent="0.3">
      <c r="A15" s="217" t="s">
        <v>25</v>
      </c>
      <c r="B15" s="218"/>
      <c r="C15" s="219"/>
      <c r="D15" s="28"/>
      <c r="E15" s="21">
        <f>D15*(D13+E14)</f>
        <v>0</v>
      </c>
      <c r="F15" s="15"/>
      <c r="G15" s="16"/>
      <c r="H15" s="6"/>
      <c r="I15" s="190"/>
      <c r="J15" s="173" t="s">
        <v>26</v>
      </c>
      <c r="K15" s="174"/>
      <c r="L15" s="175"/>
      <c r="M15" s="29"/>
      <c r="N15" s="30"/>
      <c r="O15" s="226"/>
      <c r="P15" s="212"/>
      <c r="Q15" s="214"/>
      <c r="R15" s="216"/>
    </row>
    <row r="16" spans="1:18" ht="13" customHeight="1" thickBot="1" x14ac:dyDescent="0.3">
      <c r="A16" s="220" t="s">
        <v>27</v>
      </c>
      <c r="B16" s="221"/>
      <c r="C16" s="222"/>
      <c r="D16" s="206">
        <f>SUM(E14:E15)</f>
        <v>0</v>
      </c>
      <c r="E16" s="207"/>
      <c r="F16" s="15"/>
      <c r="G16" s="16"/>
      <c r="H16" s="6"/>
      <c r="I16" s="188" t="s">
        <v>28</v>
      </c>
      <c r="J16" s="191" t="s">
        <v>29</v>
      </c>
      <c r="K16" s="192"/>
      <c r="L16" s="193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20" t="s">
        <v>30</v>
      </c>
      <c r="B17" s="221"/>
      <c r="C17" s="222"/>
      <c r="D17" s="206">
        <f>D13+D16</f>
        <v>0</v>
      </c>
      <c r="E17" s="207"/>
      <c r="F17" s="187"/>
      <c r="G17" s="176"/>
      <c r="H17" s="6"/>
      <c r="I17" s="189"/>
      <c r="J17" s="184" t="s">
        <v>31</v>
      </c>
      <c r="K17" s="185"/>
      <c r="L17" s="186"/>
      <c r="M17" s="25"/>
      <c r="N17" s="27"/>
    </row>
    <row r="18" spans="1:16" ht="13" customHeight="1" thickBot="1" x14ac:dyDescent="0.3">
      <c r="A18" s="208" t="s">
        <v>32</v>
      </c>
      <c r="B18" s="209"/>
      <c r="C18" s="210"/>
      <c r="D18" s="37">
        <f>N35</f>
        <v>0</v>
      </c>
      <c r="E18" s="38">
        <f>((D13+D16)/(1-N35))*D18</f>
        <v>0</v>
      </c>
      <c r="F18" s="187"/>
      <c r="G18" s="176"/>
      <c r="H18" s="6"/>
      <c r="I18" s="189"/>
      <c r="J18" s="184" t="s">
        <v>33</v>
      </c>
      <c r="K18" s="185"/>
      <c r="L18" s="186"/>
      <c r="M18" s="25"/>
      <c r="N18" s="27"/>
      <c r="O18" s="19"/>
      <c r="P18" s="16"/>
    </row>
    <row r="19" spans="1:16" ht="13" customHeight="1" thickTop="1" thickBot="1" x14ac:dyDescent="0.3">
      <c r="A19" s="194" t="s">
        <v>34</v>
      </c>
      <c r="B19" s="195"/>
      <c r="C19" s="196"/>
      <c r="D19" s="197">
        <f>D17+E18</f>
        <v>0</v>
      </c>
      <c r="E19" s="198"/>
      <c r="F19" s="15"/>
      <c r="G19" s="16"/>
      <c r="H19" s="6"/>
      <c r="I19" s="189"/>
      <c r="J19" s="184" t="s">
        <v>35</v>
      </c>
      <c r="K19" s="185"/>
      <c r="L19" s="186"/>
      <c r="M19" s="25"/>
      <c r="N19" s="27"/>
      <c r="O19" s="199"/>
      <c r="P19" s="200"/>
    </row>
    <row r="20" spans="1:16" ht="13" customHeight="1" thickTop="1" thickBot="1" x14ac:dyDescent="0.3">
      <c r="A20" s="201" t="s">
        <v>36</v>
      </c>
      <c r="B20" s="202"/>
      <c r="C20" s="203"/>
      <c r="D20" s="204">
        <f>IF(D19=0,0,D19/E9)</f>
        <v>0</v>
      </c>
      <c r="E20" s="205" t="e">
        <f>D19+#REF!</f>
        <v>#REF!</v>
      </c>
      <c r="F20" s="187"/>
      <c r="G20" s="176"/>
      <c r="H20" s="6"/>
      <c r="I20" s="189"/>
      <c r="J20" s="184" t="s">
        <v>37</v>
      </c>
      <c r="K20" s="185"/>
      <c r="L20" s="186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76"/>
      <c r="G21" s="176"/>
      <c r="H21" s="6"/>
      <c r="I21" s="189"/>
      <c r="J21" s="184" t="s">
        <v>39</v>
      </c>
      <c r="K21" s="185"/>
      <c r="L21" s="186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0"/>
      <c r="J22" s="173" t="s">
        <v>41</v>
      </c>
      <c r="K22" s="174"/>
      <c r="L22" s="175"/>
      <c r="M22" s="29"/>
      <c r="N22" s="30"/>
      <c r="O22" s="187"/>
      <c r="P22" s="176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88" t="s">
        <v>43</v>
      </c>
      <c r="J23" s="191" t="s">
        <v>44</v>
      </c>
      <c r="K23" s="192"/>
      <c r="L23" s="193"/>
      <c r="M23" s="31"/>
      <c r="N23" s="26"/>
      <c r="O23" s="187"/>
      <c r="P23" s="176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89"/>
      <c r="J24" s="184" t="s">
        <v>46</v>
      </c>
      <c r="K24" s="185"/>
      <c r="L24" s="186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89"/>
      <c r="J25" s="184" t="s">
        <v>47</v>
      </c>
      <c r="K25" s="185"/>
      <c r="L25" s="186"/>
      <c r="M25" s="25"/>
      <c r="N25" s="27"/>
      <c r="O25" s="187"/>
      <c r="P25" s="176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0"/>
      <c r="J26" s="173" t="s">
        <v>48</v>
      </c>
      <c r="K26" s="174"/>
      <c r="L26" s="175"/>
      <c r="M26" s="29"/>
      <c r="N26" s="30"/>
      <c r="O26" s="176"/>
      <c r="P26" s="176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77" t="s">
        <v>49</v>
      </c>
      <c r="J27" s="178"/>
      <c r="K27" s="178"/>
      <c r="L27" s="179"/>
      <c r="M27" s="180">
        <f>SUM(N9:N26)</f>
        <v>0</v>
      </c>
      <c r="N27" s="181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2" t="s">
        <v>52</v>
      </c>
      <c r="B30" s="183"/>
      <c r="C30" s="144" t="s">
        <v>53</v>
      </c>
      <c r="D30" s="153"/>
      <c r="E30" s="154"/>
      <c r="F30" s="144" t="s">
        <v>54</v>
      </c>
      <c r="G30" s="153"/>
      <c r="H30" s="153"/>
      <c r="I30" s="153"/>
      <c r="J30" s="154"/>
      <c r="K30" s="47"/>
      <c r="L30" s="144" t="s">
        <v>55</v>
      </c>
      <c r="M30" s="154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0" t="s">
        <v>58</v>
      </c>
      <c r="D31" s="161"/>
      <c r="E31" s="51">
        <v>8.3299999999999999E-2</v>
      </c>
      <c r="F31" s="162" t="s">
        <v>59</v>
      </c>
      <c r="G31" s="163"/>
      <c r="H31" s="163"/>
      <c r="I31" s="160"/>
      <c r="J31" s="52"/>
      <c r="K31" s="53"/>
      <c r="L31" s="164" t="s">
        <v>60</v>
      </c>
      <c r="M31" s="165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66" t="s">
        <v>63</v>
      </c>
      <c r="G32" s="167"/>
      <c r="H32" s="167"/>
      <c r="I32" s="148"/>
      <c r="J32" s="59">
        <f>B36*J31</f>
        <v>0</v>
      </c>
      <c r="K32" s="53"/>
      <c r="L32" s="168" t="s">
        <v>64</v>
      </c>
      <c r="M32" s="169"/>
      <c r="N32" s="60"/>
    </row>
    <row r="33" spans="1:16" ht="13" customHeight="1" thickBot="1" x14ac:dyDescent="0.3">
      <c r="A33" s="55" t="s">
        <v>65</v>
      </c>
      <c r="B33" s="56">
        <v>0.01</v>
      </c>
      <c r="C33" s="166" t="s">
        <v>66</v>
      </c>
      <c r="D33" s="148"/>
      <c r="E33" s="61">
        <v>0.1111</v>
      </c>
      <c r="F33" s="170" t="s">
        <v>67</v>
      </c>
      <c r="G33" s="171"/>
      <c r="H33" s="171"/>
      <c r="I33" s="172"/>
      <c r="J33" s="62">
        <f>(((0.08*0.5*0.9*(1+(5/56)+(5/56)+(1/3)*(5/56)))))</f>
        <v>4.3499999999999997E-2</v>
      </c>
      <c r="K33" s="6"/>
      <c r="L33" s="168" t="s">
        <v>68</v>
      </c>
      <c r="M33" s="169"/>
      <c r="N33" s="60"/>
    </row>
    <row r="34" spans="1:16" ht="13" customHeight="1" thickBot="1" x14ac:dyDescent="0.3">
      <c r="A34" s="55" t="s">
        <v>69</v>
      </c>
      <c r="B34" s="56">
        <v>2E-3</v>
      </c>
      <c r="C34" s="148" t="s">
        <v>70</v>
      </c>
      <c r="D34" s="149"/>
      <c r="E34" s="63"/>
      <c r="F34" s="135" t="s">
        <v>71</v>
      </c>
      <c r="G34" s="137"/>
      <c r="H34" s="137"/>
      <c r="I34" s="136"/>
      <c r="J34" s="64">
        <f>SUM(J31:J33)</f>
        <v>4.3499999999999997E-2</v>
      </c>
      <c r="K34" s="6"/>
      <c r="L34" s="150" t="s">
        <v>72</v>
      </c>
      <c r="M34" s="151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35" t="s">
        <v>75</v>
      </c>
      <c r="M35" s="152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44" t="s">
        <v>80</v>
      </c>
      <c r="G37" s="153"/>
      <c r="H37" s="153"/>
      <c r="I37" s="153"/>
      <c r="J37" s="154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55" t="s">
        <v>82</v>
      </c>
      <c r="D38" s="156"/>
      <c r="E38" s="71"/>
      <c r="F38" s="157" t="s">
        <v>83</v>
      </c>
      <c r="G38" s="158"/>
      <c r="H38" s="158"/>
      <c r="I38" s="159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35" t="s">
        <v>86</v>
      </c>
      <c r="D39" s="136"/>
      <c r="E39" s="64">
        <f>SUM(E31:E38)</f>
        <v>0.19440000000000002</v>
      </c>
      <c r="F39" s="135" t="s">
        <v>87</v>
      </c>
      <c r="G39" s="137"/>
      <c r="H39" s="137"/>
      <c r="I39" s="136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38" t="s">
        <v>91</v>
      </c>
      <c r="J43" s="139"/>
      <c r="K43" s="139"/>
      <c r="L43" s="139"/>
      <c r="M43" s="139"/>
      <c r="N43" s="140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1" t="s">
        <v>93</v>
      </c>
      <c r="J44" s="142"/>
      <c r="K44" s="142"/>
      <c r="L44" s="142"/>
      <c r="M44" s="143"/>
      <c r="N44" s="84"/>
      <c r="O44" s="6"/>
      <c r="P44" s="6"/>
    </row>
    <row r="45" spans="1:16" ht="39" customHeight="1" thickBot="1" x14ac:dyDescent="0.3">
      <c r="A45" s="144" t="s">
        <v>4</v>
      </c>
      <c r="B45" s="145"/>
      <c r="C45" s="85" t="s">
        <v>94</v>
      </c>
      <c r="D45" s="85" t="s">
        <v>95</v>
      </c>
      <c r="E45" s="85" t="s">
        <v>96</v>
      </c>
      <c r="F45" s="146" t="s">
        <v>97</v>
      </c>
      <c r="G45" s="147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25" t="str">
        <f>D7</f>
        <v>(Descrição do Cargo)</v>
      </c>
      <c r="B46" s="126"/>
      <c r="C46" s="90"/>
      <c r="D46" s="90"/>
      <c r="E46" s="91">
        <f>D19</f>
        <v>0</v>
      </c>
      <c r="F46" s="127"/>
      <c r="G46" s="128"/>
      <c r="H46" s="6"/>
      <c r="I46" s="129" t="s">
        <v>99</v>
      </c>
      <c r="J46" s="115"/>
      <c r="K46" s="115"/>
      <c r="L46" s="115"/>
      <c r="M46" s="116"/>
      <c r="N46" s="89"/>
      <c r="O46" s="6"/>
      <c r="P46" s="6"/>
    </row>
    <row r="47" spans="1:16" ht="18" customHeight="1" thickBot="1" x14ac:dyDescent="0.3">
      <c r="A47" s="130" t="s">
        <v>100</v>
      </c>
      <c r="B47" s="131"/>
      <c r="C47" s="131"/>
      <c r="D47" s="131"/>
      <c r="E47" s="132"/>
      <c r="F47" s="133">
        <f>IF(D46=0,0,ROUND(((E46/D46)*F46),2))</f>
        <v>0</v>
      </c>
      <c r="G47" s="134"/>
      <c r="H47" s="6"/>
      <c r="I47" s="114" t="s">
        <v>101</v>
      </c>
      <c r="J47" s="115"/>
      <c r="K47" s="115"/>
      <c r="L47" s="115"/>
      <c r="M47" s="116"/>
      <c r="N47" s="92"/>
      <c r="O47" s="6"/>
      <c r="P47" s="6"/>
    </row>
    <row r="48" spans="1:16" ht="18" customHeight="1" thickTop="1" thickBot="1" x14ac:dyDescent="0.3">
      <c r="A48" s="109" t="s">
        <v>102</v>
      </c>
      <c r="B48" s="110"/>
      <c r="C48" s="110"/>
      <c r="D48" s="110"/>
      <c r="E48" s="111"/>
      <c r="F48" s="112">
        <f>F47*C46</f>
        <v>0</v>
      </c>
      <c r="G48" s="113"/>
      <c r="H48" s="6"/>
      <c r="I48" s="114" t="s">
        <v>103</v>
      </c>
      <c r="J48" s="115"/>
      <c r="K48" s="115"/>
      <c r="L48" s="115"/>
      <c r="M48" s="116"/>
      <c r="N48" s="92"/>
      <c r="O48" s="6"/>
      <c r="P48" s="6"/>
    </row>
    <row r="49" spans="1:17" ht="18" customHeight="1" thickTop="1" thickBot="1" x14ac:dyDescent="0.3">
      <c r="A49" s="117" t="s">
        <v>104</v>
      </c>
      <c r="B49" s="118"/>
      <c r="C49" s="118"/>
      <c r="D49" s="118"/>
      <c r="E49" s="119"/>
      <c r="F49" s="120">
        <f>F48*N49</f>
        <v>0</v>
      </c>
      <c r="G49" s="121"/>
      <c r="H49" s="6"/>
      <c r="I49" s="122" t="s">
        <v>105</v>
      </c>
      <c r="J49" s="123"/>
      <c r="K49" s="123"/>
      <c r="L49" s="123"/>
      <c r="M49" s="124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08" t="s">
        <v>107</v>
      </c>
      <c r="B51" s="108"/>
      <c r="C51" s="108"/>
      <c r="D51" s="108"/>
      <c r="E51" s="108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3"/>
  <sheetViews>
    <sheetView showGridLines="0" zoomScaleNormal="100" workbookViewId="0">
      <selection activeCell="E2" sqref="E2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52" t="s">
        <v>108</v>
      </c>
      <c r="B3" s="253"/>
      <c r="C3" s="253"/>
      <c r="D3" s="253"/>
      <c r="E3" s="253"/>
      <c r="F3" s="253"/>
      <c r="G3" s="253"/>
      <c r="H3" s="254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55" t="s">
        <v>109</v>
      </c>
      <c r="B5" s="255"/>
      <c r="C5" s="255"/>
      <c r="D5" s="255"/>
      <c r="E5" s="255"/>
      <c r="F5" s="255"/>
      <c r="G5" s="255"/>
      <c r="H5" s="255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thickBot="1" x14ac:dyDescent="0.3">
      <c r="A7" s="102" t="s">
        <v>110</v>
      </c>
      <c r="B7" s="102" t="s">
        <v>111</v>
      </c>
      <c r="C7" s="103" t="s">
        <v>112</v>
      </c>
      <c r="D7" s="104" t="s">
        <v>113</v>
      </c>
      <c r="E7" s="104" t="s">
        <v>114</v>
      </c>
      <c r="F7" s="104" t="s">
        <v>115</v>
      </c>
      <c r="G7" s="256" t="s">
        <v>116</v>
      </c>
      <c r="H7" s="257"/>
    </row>
    <row r="8" spans="1:16" ht="15" customHeight="1" thickBot="1" x14ac:dyDescent="0.3">
      <c r="A8" s="105" t="s">
        <v>117</v>
      </c>
      <c r="B8" s="105" t="str">
        <f>'POSTO 1'!D7</f>
        <v>(Descrição do Cargo)</v>
      </c>
      <c r="C8" s="106">
        <f>'POSTO 1'!D46</f>
        <v>0</v>
      </c>
      <c r="D8" s="106">
        <f>'POSTO 1'!C46</f>
        <v>0</v>
      </c>
      <c r="E8" s="107">
        <f>'POSTO 1'!E46</f>
        <v>0</v>
      </c>
      <c r="F8" s="107">
        <f>'POSTO 1'!F48</f>
        <v>0</v>
      </c>
      <c r="G8" s="258">
        <f>'POSTO 1'!F49</f>
        <v>0</v>
      </c>
      <c r="H8" s="259"/>
    </row>
    <row r="9" spans="1:16" ht="20.149999999999999" customHeight="1" thickTop="1" thickBot="1" x14ac:dyDescent="0.3">
      <c r="A9" s="247" t="s">
        <v>118</v>
      </c>
      <c r="B9" s="248"/>
      <c r="C9" s="248"/>
      <c r="D9" s="248"/>
      <c r="E9" s="248"/>
      <c r="F9" s="249"/>
      <c r="G9" s="250">
        <f>ROUND(SUM(G8:H8),2)</f>
        <v>0</v>
      </c>
      <c r="H9" s="251"/>
    </row>
    <row r="10" spans="1:16" x14ac:dyDescent="0.25">
      <c r="A10" s="100"/>
      <c r="B10" s="100"/>
      <c r="C10" s="101"/>
      <c r="D10" s="100"/>
      <c r="E10" s="100"/>
      <c r="F10" s="100"/>
      <c r="G10" s="100"/>
      <c r="H10" s="100"/>
    </row>
    <row r="11" spans="1:16" x14ac:dyDescent="0.25">
      <c r="A11" s="100"/>
      <c r="B11" s="100"/>
      <c r="C11" s="101"/>
      <c r="D11" s="100"/>
      <c r="E11" s="100"/>
      <c r="F11" s="100"/>
      <c r="G11" s="100"/>
      <c r="H11" s="100"/>
      <c r="I11" s="96" t="s">
        <v>106</v>
      </c>
    </row>
    <row r="13" spans="1:16" x14ac:dyDescent="0.25">
      <c r="H13" s="94"/>
    </row>
  </sheetData>
  <sheetProtection algorithmName="SHA-512" hashValue="u1rsqTzAeapyLl/RXzsru/8eHFe88kXqJOErsHtnYV4ThbKRI3k4uJ34yamGBRtUtVpG0lut7ZSpiNkc1uOU3g==" saltValue="Lrv27llPBNCqlRwMmqvp7w==" spinCount="100000" sheet="1" selectLockedCells="1"/>
  <mergeCells count="6">
    <mergeCell ref="A3:H3"/>
    <mergeCell ref="A5:H5"/>
    <mergeCell ref="G7:H7"/>
    <mergeCell ref="G8:H8"/>
    <mergeCell ref="A9:F9"/>
    <mergeCell ref="G9:H9"/>
  </mergeCells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POSTO 1</vt:lpstr>
      <vt:lpstr>Consolidação</vt:lpstr>
      <vt:lpstr>Consolidação!Area_de_impressao</vt:lpstr>
      <vt:lpstr>'POSTO 1'!Area_de_impressao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Marcela Fortes Costa Mattos</cp:lastModifiedBy>
  <dcterms:created xsi:type="dcterms:W3CDTF">2025-02-25T15:47:23Z</dcterms:created>
  <dcterms:modified xsi:type="dcterms:W3CDTF">2026-04-16T16:11:03Z</dcterms:modified>
</cp:coreProperties>
</file>