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na.souza\Documents\Licitações 2026\LE 2026-04 Serviços Especializados (SESMT)\"/>
    </mc:Choice>
  </mc:AlternateContent>
  <xr:revisionPtr revIDLastSave="0" documentId="8_{169FE797-4E8D-4B7B-9078-D684BFEE2B76}" xr6:coauthVersionLast="47" xr6:coauthVersionMax="47" xr10:uidLastSave="{00000000-0000-0000-0000-000000000000}"/>
  <bookViews>
    <workbookView xWindow="1830" yWindow="-11640" windowWidth="20730" windowHeight="11040" tabRatio="929" firstSheet="2" activeTab="13" xr2:uid="{EE698169-EEF4-493C-BB79-FEB1ADAC602F}"/>
  </bookViews>
  <sheets>
    <sheet name="POSTO 1" sheetId="1" r:id="rId1"/>
    <sheet name="POSTO 2" sheetId="2" r:id="rId2"/>
    <sheet name="POSTO 3" sheetId="3" r:id="rId3"/>
    <sheet name="POSTO 4" sheetId="4" r:id="rId4"/>
    <sheet name="POSTO 5" sheetId="5" r:id="rId5"/>
    <sheet name="POSTO 6" sheetId="6" r:id="rId6"/>
    <sheet name="POSTO 7" sheetId="9" r:id="rId7"/>
    <sheet name="POSTO 8" sheetId="10" r:id="rId8"/>
    <sheet name="POSTO 9" sheetId="11" r:id="rId9"/>
    <sheet name="POSTO 10" sheetId="13" r:id="rId10"/>
    <sheet name="POSTO 11" sheetId="12" r:id="rId11"/>
    <sheet name="POSTO 12" sheetId="8" r:id="rId12"/>
    <sheet name="POSTO 13" sheetId="14" r:id="rId13"/>
    <sheet name="Consolidação" sheetId="7" r:id="rId14"/>
  </sheets>
  <definedNames>
    <definedName name="_xlnm.Print_Area" localSheetId="13">Consolidação!$A$1:$I$23</definedName>
    <definedName name="_xlnm.Print_Area" localSheetId="0">'POSTO 1'!$A$1:$S$52</definedName>
    <definedName name="_xlnm.Print_Area" localSheetId="9">'POSTO 10'!$A$1:$S$52</definedName>
    <definedName name="_xlnm.Print_Area" localSheetId="10">'POSTO 11'!$A$1:$S$52</definedName>
    <definedName name="_xlnm.Print_Area" localSheetId="11">'POSTO 12'!$A$1:$S$52</definedName>
    <definedName name="_xlnm.Print_Area" localSheetId="12">'POSTO 13'!$A$1:$S$52</definedName>
    <definedName name="_xlnm.Print_Area" localSheetId="1">'POSTO 2'!$A$1:$S$52</definedName>
    <definedName name="_xlnm.Print_Area" localSheetId="2">'POSTO 3'!$A$1:$S$52</definedName>
    <definedName name="_xlnm.Print_Area" localSheetId="3">'POSTO 4'!$A$1:$S$52</definedName>
    <definedName name="_xlnm.Print_Area" localSheetId="4">'POSTO 5'!$A$1:$S$52</definedName>
    <definedName name="_xlnm.Print_Area" localSheetId="5">'POSTO 6'!$A$1:$S$52</definedName>
    <definedName name="_xlnm.Print_Area" localSheetId="6">'POSTO 7'!$A$1:$S$52</definedName>
    <definedName name="_xlnm.Print_Area" localSheetId="7">'POSTO 8'!$A$1:$S$52</definedName>
    <definedName name="_xlnm.Print_Area" localSheetId="8">'POSTO 9'!$A$1:$S$52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7" l="1"/>
  <c r="G19" i="7"/>
  <c r="G18" i="7"/>
  <c r="G17" i="7"/>
  <c r="G16" i="7"/>
  <c r="G15" i="7"/>
  <c r="G14" i="7"/>
  <c r="G13" i="7"/>
  <c r="F20" i="7"/>
  <c r="F19" i="7"/>
  <c r="F18" i="7"/>
  <c r="F17" i="7"/>
  <c r="F16" i="7"/>
  <c r="F15" i="7"/>
  <c r="F14" i="7"/>
  <c r="F13" i="7"/>
  <c r="E20" i="7"/>
  <c r="E19" i="7"/>
  <c r="E18" i="7"/>
  <c r="E17" i="7"/>
  <c r="E16" i="7"/>
  <c r="E15" i="7"/>
  <c r="E14" i="7"/>
  <c r="E13" i="7"/>
  <c r="D20" i="7"/>
  <c r="D19" i="7"/>
  <c r="D18" i="7"/>
  <c r="D17" i="7"/>
  <c r="D16" i="7"/>
  <c r="C19" i="7"/>
  <c r="C18" i="7"/>
  <c r="C17" i="7"/>
  <c r="C16" i="7"/>
  <c r="C15" i="7"/>
  <c r="C14" i="7"/>
  <c r="D15" i="7"/>
  <c r="D14" i="7"/>
  <c r="D13" i="7"/>
  <c r="C20" i="7"/>
  <c r="C13" i="7"/>
  <c r="B20" i="7"/>
  <c r="B19" i="7"/>
  <c r="B18" i="7"/>
  <c r="B17" i="7"/>
  <c r="B16" i="7"/>
  <c r="B15" i="7"/>
  <c r="B14" i="7"/>
  <c r="B13" i="7"/>
  <c r="B12" i="7"/>
  <c r="F47" i="14"/>
  <c r="F48" i="14" s="1"/>
  <c r="F49" i="14" s="1"/>
  <c r="A46" i="14"/>
  <c r="E39" i="14"/>
  <c r="B39" i="14"/>
  <c r="J38" i="14" s="1"/>
  <c r="J39" i="14" s="1"/>
  <c r="N35" i="14"/>
  <c r="D18" i="14" s="1"/>
  <c r="J33" i="14"/>
  <c r="J32" i="14"/>
  <c r="J34" i="14" s="1"/>
  <c r="R16" i="14"/>
  <c r="N16" i="14" s="1"/>
  <c r="E11" i="14" s="1"/>
  <c r="E12" i="14"/>
  <c r="N11" i="14"/>
  <c r="N10" i="14"/>
  <c r="E9" i="14" s="1"/>
  <c r="M7" i="14"/>
  <c r="F47" i="13"/>
  <c r="F48" i="13" s="1"/>
  <c r="F49" i="13" s="1"/>
  <c r="A46" i="13"/>
  <c r="E39" i="13"/>
  <c r="B39" i="13"/>
  <c r="J38" i="13" s="1"/>
  <c r="J39" i="13" s="1"/>
  <c r="N35" i="13"/>
  <c r="J33" i="13"/>
  <c r="J32" i="13"/>
  <c r="J34" i="13" s="1"/>
  <c r="D18" i="13"/>
  <c r="R16" i="13"/>
  <c r="N16" i="13"/>
  <c r="E11" i="13" s="1"/>
  <c r="E12" i="13"/>
  <c r="N11" i="13"/>
  <c r="N10" i="13"/>
  <c r="E9" i="13" s="1"/>
  <c r="M7" i="13"/>
  <c r="F47" i="12"/>
  <c r="F48" i="12" s="1"/>
  <c r="F49" i="12" s="1"/>
  <c r="A46" i="12"/>
  <c r="E39" i="12"/>
  <c r="B39" i="12"/>
  <c r="J38" i="12" s="1"/>
  <c r="J39" i="12" s="1"/>
  <c r="N35" i="12"/>
  <c r="J33" i="12"/>
  <c r="J34" i="12" s="1"/>
  <c r="J32" i="12"/>
  <c r="D18" i="12"/>
  <c r="R16" i="12"/>
  <c r="N16" i="12"/>
  <c r="E11" i="12" s="1"/>
  <c r="E12" i="12"/>
  <c r="N11" i="12"/>
  <c r="N10" i="12"/>
  <c r="E9" i="12" s="1"/>
  <c r="M7" i="12"/>
  <c r="F47" i="11"/>
  <c r="F48" i="11" s="1"/>
  <c r="F49" i="11" s="1"/>
  <c r="A46" i="11"/>
  <c r="E39" i="11"/>
  <c r="B39" i="11"/>
  <c r="J38" i="11" s="1"/>
  <c r="J39" i="11" s="1"/>
  <c r="N35" i="11"/>
  <c r="J33" i="11"/>
  <c r="J32" i="11"/>
  <c r="J34" i="11" s="1"/>
  <c r="D18" i="11"/>
  <c r="R16" i="11"/>
  <c r="N16" i="11" s="1"/>
  <c r="E11" i="11" s="1"/>
  <c r="E12" i="11"/>
  <c r="N11" i="11"/>
  <c r="N10" i="11"/>
  <c r="E9" i="11" s="1"/>
  <c r="M7" i="11"/>
  <c r="F47" i="10"/>
  <c r="F48" i="10" s="1"/>
  <c r="F49" i="10" s="1"/>
  <c r="A46" i="10"/>
  <c r="E39" i="10"/>
  <c r="B39" i="10"/>
  <c r="J38" i="10" s="1"/>
  <c r="J39" i="10" s="1"/>
  <c r="N35" i="10"/>
  <c r="D18" i="10" s="1"/>
  <c r="J33" i="10"/>
  <c r="J32" i="10"/>
  <c r="J34" i="10" s="1"/>
  <c r="R16" i="10"/>
  <c r="N16" i="10"/>
  <c r="E11" i="10" s="1"/>
  <c r="E12" i="10"/>
  <c r="N11" i="10"/>
  <c r="N10" i="10"/>
  <c r="E9" i="10" s="1"/>
  <c r="M7" i="10"/>
  <c r="F47" i="9"/>
  <c r="F48" i="9" s="1"/>
  <c r="F49" i="9" s="1"/>
  <c r="A46" i="9"/>
  <c r="E39" i="9"/>
  <c r="B39" i="9"/>
  <c r="J38" i="9" s="1"/>
  <c r="J39" i="9" s="1"/>
  <c r="N35" i="9"/>
  <c r="J33" i="9"/>
  <c r="J32" i="9"/>
  <c r="J34" i="9" s="1"/>
  <c r="D18" i="9"/>
  <c r="R16" i="9"/>
  <c r="N16" i="9" s="1"/>
  <c r="E11" i="9" s="1"/>
  <c r="E12" i="9"/>
  <c r="N11" i="9"/>
  <c r="N10" i="9"/>
  <c r="E9" i="9" s="1"/>
  <c r="M7" i="9"/>
  <c r="F47" i="8"/>
  <c r="F48" i="8" s="1"/>
  <c r="F49" i="8" s="1"/>
  <c r="A46" i="8"/>
  <c r="E39" i="8"/>
  <c r="B39" i="8"/>
  <c r="J38" i="8" s="1"/>
  <c r="J39" i="8" s="1"/>
  <c r="N35" i="8"/>
  <c r="J34" i="8"/>
  <c r="J33" i="8"/>
  <c r="J32" i="8"/>
  <c r="D18" i="8"/>
  <c r="R16" i="8"/>
  <c r="N16" i="8" s="1"/>
  <c r="E11" i="8" s="1"/>
  <c r="E12" i="8"/>
  <c r="N11" i="8"/>
  <c r="N10" i="8"/>
  <c r="E9" i="8" s="1"/>
  <c r="M7" i="8"/>
  <c r="D12" i="7"/>
  <c r="C12" i="7"/>
  <c r="D11" i="7"/>
  <c r="C11" i="7"/>
  <c r="B11" i="7"/>
  <c r="D10" i="7"/>
  <c r="C10" i="7"/>
  <c r="B10" i="7"/>
  <c r="D9" i="7"/>
  <c r="C9" i="7"/>
  <c r="B9" i="7"/>
  <c r="D8" i="7"/>
  <c r="C8" i="7"/>
  <c r="B8" i="7"/>
  <c r="F47" i="6"/>
  <c r="F48" i="6" s="1"/>
  <c r="A46" i="6"/>
  <c r="E39" i="6"/>
  <c r="B39" i="6"/>
  <c r="J38" i="6"/>
  <c r="J39" i="6" s="1"/>
  <c r="N35" i="6"/>
  <c r="D18" i="6" s="1"/>
  <c r="J33" i="6"/>
  <c r="J32" i="6"/>
  <c r="J34" i="6" s="1"/>
  <c r="R16" i="6"/>
  <c r="N16" i="6" s="1"/>
  <c r="E11" i="6" s="1"/>
  <c r="E12" i="6"/>
  <c r="N11" i="6"/>
  <c r="N10" i="6"/>
  <c r="M27" i="6" s="1"/>
  <c r="E9" i="6"/>
  <c r="M7" i="6"/>
  <c r="F47" i="5"/>
  <c r="F48" i="5" s="1"/>
  <c r="A46" i="5"/>
  <c r="E39" i="5"/>
  <c r="J38" i="5" s="1"/>
  <c r="J39" i="5" s="1"/>
  <c r="B39" i="5"/>
  <c r="N35" i="5"/>
  <c r="D18" i="5" s="1"/>
  <c r="J33" i="5"/>
  <c r="J32" i="5"/>
  <c r="J34" i="5" s="1"/>
  <c r="R16" i="5"/>
  <c r="N16" i="5"/>
  <c r="E11" i="5" s="1"/>
  <c r="E12" i="5"/>
  <c r="N11" i="5"/>
  <c r="N10" i="5"/>
  <c r="E9" i="5" s="1"/>
  <c r="M7" i="5"/>
  <c r="F47" i="4"/>
  <c r="F48" i="4" s="1"/>
  <c r="A46" i="4"/>
  <c r="E39" i="4"/>
  <c r="J38" i="4" s="1"/>
  <c r="J39" i="4" s="1"/>
  <c r="B39" i="4"/>
  <c r="N35" i="4"/>
  <c r="J33" i="4"/>
  <c r="J34" i="4" s="1"/>
  <c r="J32" i="4"/>
  <c r="D18" i="4"/>
  <c r="R16" i="4"/>
  <c r="N16" i="4" s="1"/>
  <c r="E11" i="4" s="1"/>
  <c r="E12" i="4"/>
  <c r="N11" i="4"/>
  <c r="E9" i="4" s="1"/>
  <c r="N10" i="4"/>
  <c r="M7" i="4"/>
  <c r="F48" i="3"/>
  <c r="F49" i="3" s="1"/>
  <c r="G10" i="7" s="1"/>
  <c r="F47" i="3"/>
  <c r="A46" i="3"/>
  <c r="E39" i="3"/>
  <c r="B39" i="3"/>
  <c r="J38" i="3"/>
  <c r="J39" i="3" s="1"/>
  <c r="N35" i="3"/>
  <c r="D18" i="3" s="1"/>
  <c r="J33" i="3"/>
  <c r="J34" i="3" s="1"/>
  <c r="J32" i="3"/>
  <c r="R16" i="3"/>
  <c r="N16" i="3"/>
  <c r="E11" i="3" s="1"/>
  <c r="E12" i="3"/>
  <c r="N11" i="3"/>
  <c r="N10" i="3"/>
  <c r="M27" i="3" s="1"/>
  <c r="E9" i="3"/>
  <c r="M7" i="3"/>
  <c r="F48" i="2"/>
  <c r="F49" i="2" s="1"/>
  <c r="G9" i="7" s="1"/>
  <c r="F47" i="2"/>
  <c r="A46" i="2"/>
  <c r="J39" i="2"/>
  <c r="E39" i="2"/>
  <c r="B39" i="2"/>
  <c r="J38" i="2"/>
  <c r="N35" i="2"/>
  <c r="J33" i="2"/>
  <c r="J32" i="2"/>
  <c r="J34" i="2" s="1"/>
  <c r="J41" i="2" s="1"/>
  <c r="D10" i="2" s="1"/>
  <c r="D18" i="2"/>
  <c r="R16" i="2"/>
  <c r="N16" i="2"/>
  <c r="E11" i="2" s="1"/>
  <c r="E12" i="2"/>
  <c r="N11" i="2"/>
  <c r="N10" i="2"/>
  <c r="E9" i="2" s="1"/>
  <c r="M7" i="2"/>
  <c r="F47" i="1"/>
  <c r="F48" i="1" s="1"/>
  <c r="A46" i="1"/>
  <c r="E39" i="1"/>
  <c r="B39" i="1"/>
  <c r="J38" i="1"/>
  <c r="J39" i="1" s="1"/>
  <c r="N35" i="1"/>
  <c r="J34" i="1"/>
  <c r="J33" i="1"/>
  <c r="J32" i="1"/>
  <c r="D18" i="1"/>
  <c r="R16" i="1"/>
  <c r="N16" i="1"/>
  <c r="E11" i="1" s="1"/>
  <c r="E12" i="1"/>
  <c r="N11" i="1"/>
  <c r="N10" i="1"/>
  <c r="M27" i="1" s="1"/>
  <c r="M7" i="1"/>
  <c r="J41" i="14" l="1"/>
  <c r="D10" i="14" s="1"/>
  <c r="M27" i="14"/>
  <c r="J41" i="13"/>
  <c r="D10" i="13" s="1"/>
  <c r="M27" i="13"/>
  <c r="M27" i="12"/>
  <c r="J41" i="12"/>
  <c r="D10" i="12" s="1"/>
  <c r="J41" i="11"/>
  <c r="D10" i="11" s="1"/>
  <c r="E10" i="11"/>
  <c r="D13" i="11" s="1"/>
  <c r="M27" i="11"/>
  <c r="J41" i="10"/>
  <c r="D10" i="10" s="1"/>
  <c r="M27" i="10"/>
  <c r="J41" i="9"/>
  <c r="D10" i="9" s="1"/>
  <c r="M27" i="9"/>
  <c r="E10" i="8"/>
  <c r="D13" i="8" s="1"/>
  <c r="J41" i="8"/>
  <c r="D10" i="8" s="1"/>
  <c r="M27" i="8"/>
  <c r="F11" i="7"/>
  <c r="F49" i="4"/>
  <c r="G11" i="7" s="1"/>
  <c r="J41" i="6"/>
  <c r="D10" i="6" s="1"/>
  <c r="J41" i="3"/>
  <c r="D10" i="3" s="1"/>
  <c r="F8" i="7"/>
  <c r="F49" i="1"/>
  <c r="G8" i="7" s="1"/>
  <c r="J41" i="5"/>
  <c r="D10" i="5" s="1"/>
  <c r="F49" i="6"/>
  <c r="E10" i="6"/>
  <c r="D13" i="6" s="1"/>
  <c r="E10" i="2"/>
  <c r="D13" i="2"/>
  <c r="J41" i="1"/>
  <c r="D10" i="1" s="1"/>
  <c r="M27" i="4"/>
  <c r="J41" i="4"/>
  <c r="D10" i="4" s="1"/>
  <c r="F12" i="7"/>
  <c r="F49" i="5"/>
  <c r="G12" i="7" s="1"/>
  <c r="M27" i="2"/>
  <c r="E10" i="3"/>
  <c r="D13" i="3" s="1"/>
  <c r="M27" i="5"/>
  <c r="E9" i="1"/>
  <c r="F10" i="7"/>
  <c r="F9" i="7"/>
  <c r="E10" i="14" l="1"/>
  <c r="D13" i="14" s="1"/>
  <c r="E10" i="13"/>
  <c r="D13" i="13" s="1"/>
  <c r="E10" i="12"/>
  <c r="D13" i="12" s="1"/>
  <c r="E14" i="11"/>
  <c r="E10" i="10"/>
  <c r="D13" i="10" s="1"/>
  <c r="E10" i="9"/>
  <c r="D13" i="9" s="1"/>
  <c r="E14" i="8"/>
  <c r="E14" i="3"/>
  <c r="G21" i="7"/>
  <c r="E14" i="6"/>
  <c r="E10" i="4"/>
  <c r="D13" i="4" s="1"/>
  <c r="E14" i="2"/>
  <c r="E10" i="1"/>
  <c r="D13" i="1" s="1"/>
  <c r="E10" i="5"/>
  <c r="D13" i="5" s="1"/>
  <c r="E14" i="14" l="1"/>
  <c r="E14" i="13"/>
  <c r="E14" i="12"/>
  <c r="E15" i="11"/>
  <c r="D16" i="11" s="1"/>
  <c r="E14" i="10"/>
  <c r="E14" i="9"/>
  <c r="E15" i="8"/>
  <c r="D16" i="8" s="1"/>
  <c r="E14" i="1"/>
  <c r="E15" i="6"/>
  <c r="D16" i="6" s="1"/>
  <c r="E15" i="3"/>
  <c r="D16" i="3" s="1"/>
  <c r="E15" i="2"/>
  <c r="D16" i="2" s="1"/>
  <c r="E14" i="4"/>
  <c r="E14" i="5"/>
  <c r="E15" i="5" s="1"/>
  <c r="D16" i="14" l="1"/>
  <c r="E15" i="14"/>
  <c r="E15" i="13"/>
  <c r="D16" i="13" s="1"/>
  <c r="E15" i="12"/>
  <c r="D16" i="12" s="1"/>
  <c r="D17" i="11"/>
  <c r="E18" i="11"/>
  <c r="E15" i="10"/>
  <c r="D16" i="10" s="1"/>
  <c r="E15" i="9"/>
  <c r="D16" i="9" s="1"/>
  <c r="E18" i="8"/>
  <c r="D17" i="8"/>
  <c r="D17" i="2"/>
  <c r="E18" i="2"/>
  <c r="E18" i="3"/>
  <c r="D17" i="3"/>
  <c r="D19" i="3" s="1"/>
  <c r="E18" i="6"/>
  <c r="D17" i="6"/>
  <c r="D16" i="4"/>
  <c r="D16" i="5"/>
  <c r="E15" i="4"/>
  <c r="E15" i="1"/>
  <c r="D16" i="1" s="1"/>
  <c r="E18" i="14" l="1"/>
  <c r="D17" i="14"/>
  <c r="D19" i="14" s="1"/>
  <c r="D17" i="13"/>
  <c r="E18" i="13"/>
  <c r="D17" i="12"/>
  <c r="D19" i="12" s="1"/>
  <c r="E18" i="12"/>
  <c r="D19" i="11"/>
  <c r="D17" i="10"/>
  <c r="E18" i="10"/>
  <c r="E18" i="9"/>
  <c r="D17" i="9"/>
  <c r="D19" i="9" s="1"/>
  <c r="D19" i="8"/>
  <c r="D17" i="1"/>
  <c r="E18" i="1"/>
  <c r="D19" i="6"/>
  <c r="E18" i="5"/>
  <c r="D17" i="5"/>
  <c r="D19" i="5" s="1"/>
  <c r="D17" i="4"/>
  <c r="E18" i="4"/>
  <c r="E46" i="3"/>
  <c r="E10" i="7" s="1"/>
  <c r="D20" i="3"/>
  <c r="E20" i="3"/>
  <c r="D19" i="2"/>
  <c r="D20" i="14" l="1"/>
  <c r="E20" i="14"/>
  <c r="E46" i="14"/>
  <c r="D19" i="13"/>
  <c r="D20" i="12"/>
  <c r="E46" i="12"/>
  <c r="E20" i="12"/>
  <c r="D20" i="11"/>
  <c r="E46" i="11"/>
  <c r="E20" i="11"/>
  <c r="D19" i="10"/>
  <c r="D20" i="9"/>
  <c r="E20" i="9"/>
  <c r="E46" i="9"/>
  <c r="D20" i="8"/>
  <c r="E46" i="8"/>
  <c r="E20" i="8"/>
  <c r="E20" i="2"/>
  <c r="D20" i="2"/>
  <c r="E46" i="2"/>
  <c r="E9" i="7" s="1"/>
  <c r="E46" i="6"/>
  <c r="E20" i="6"/>
  <c r="D20" i="6"/>
  <c r="D19" i="4"/>
  <c r="D20" i="5"/>
  <c r="E20" i="5"/>
  <c r="E46" i="5"/>
  <c r="E12" i="7" s="1"/>
  <c r="D19" i="1"/>
  <c r="D20" i="13" l="1"/>
  <c r="E20" i="13"/>
  <c r="E46" i="13"/>
  <c r="D20" i="10"/>
  <c r="E46" i="10"/>
  <c r="E20" i="10"/>
  <c r="E46" i="1"/>
  <c r="E8" i="7" s="1"/>
  <c r="E20" i="1"/>
  <c r="D20" i="1"/>
  <c r="E20" i="4"/>
  <c r="D20" i="4"/>
  <c r="E46" i="4"/>
  <c r="E11" i="7" s="1"/>
</calcChain>
</file>

<file path=xl/sharedStrings.xml><?xml version="1.0" encoding="utf-8"?>
<sst xmlns="http://schemas.openxmlformats.org/spreadsheetml/2006/main" count="1480" uniqueCount="146">
  <si>
    <t>FQ415-023 - PLANILHA DE CUSTOS E FORMAÇÃO DE PREÇOS SEM AVISO PRÉVIO - LEI DA ESTATAIS - POSTO 1</t>
  </si>
  <si>
    <t>A - DEMONSTRATIVO DE CUSTOS MENSAIS</t>
  </si>
  <si>
    <t>I - MÃO DE OBRA</t>
  </si>
  <si>
    <t>II - REMUNERAÇÃO, BENEFÍCIOS E INSUMOS</t>
  </si>
  <si>
    <t>Descrição</t>
  </si>
  <si>
    <t>(Descrição do Cargo)</t>
  </si>
  <si>
    <t>Percentual</t>
  </si>
  <si>
    <t>Valor (R$)</t>
  </si>
  <si>
    <t>I.1. Salários</t>
  </si>
  <si>
    <t>Composição da remuneração</t>
  </si>
  <si>
    <t>1.A. Salário base</t>
  </si>
  <si>
    <r>
      <t xml:space="preserve">I.2. Encargos sociais mensais sobre salários </t>
    </r>
    <r>
      <rPr>
        <vertAlign val="superscript"/>
        <sz val="9"/>
        <rFont val="Arial"/>
        <family val="2"/>
      </rPr>
      <t>(1)</t>
    </r>
  </si>
  <si>
    <t>1.B. Adicional de periculosidade</t>
  </si>
  <si>
    <t>I.3. Insumos mensais de mão de obra - benefícios</t>
  </si>
  <si>
    <t>1.C. Adicional de insalubridade</t>
  </si>
  <si>
    <t>I.4. Insumos mensais de mão de obra - uniforme, EPI e outros</t>
  </si>
  <si>
    <t>1.D. Adicional noturno</t>
  </si>
  <si>
    <t>Subtotal 1</t>
  </si>
  <si>
    <t>1.E. Adicional de hora extra</t>
  </si>
  <si>
    <r>
      <t xml:space="preserve">I.6. Despesas Mensais Administrativas e Operacionais </t>
    </r>
    <r>
      <rPr>
        <vertAlign val="superscript"/>
        <sz val="9"/>
        <rFont val="Arial"/>
        <family val="2"/>
      </rPr>
      <t>(2)</t>
    </r>
  </si>
  <si>
    <t>1.F. Intervalo intrajornada</t>
  </si>
  <si>
    <t>Qtd de Passagens</t>
  </si>
  <si>
    <t>Valor da passagem</t>
  </si>
  <si>
    <t>Qtd de Dias</t>
  </si>
  <si>
    <t>Total com Descontos</t>
  </si>
  <si>
    <r>
      <t xml:space="preserve">I.7. Lucro mensal </t>
    </r>
    <r>
      <rPr>
        <vertAlign val="superscript"/>
        <sz val="9"/>
        <rFont val="Arial"/>
        <family val="2"/>
      </rPr>
      <t>(3)</t>
    </r>
  </si>
  <si>
    <t>1.G. Outros (especificar)</t>
  </si>
  <si>
    <t>Subtotal 2</t>
  </si>
  <si>
    <t>Benefícios mensais e diários</t>
  </si>
  <si>
    <t>2.A. Transporte</t>
  </si>
  <si>
    <t>Subtotal 3</t>
  </si>
  <si>
    <t>2.B. Auxílio alimentação</t>
  </si>
  <si>
    <r>
      <t xml:space="preserve">I.8. Tributos sobre preço hora/homem proposto </t>
    </r>
    <r>
      <rPr>
        <vertAlign val="superscript"/>
        <sz val="9"/>
        <rFont val="Arial"/>
        <family val="2"/>
      </rPr>
      <t>(4)</t>
    </r>
  </si>
  <si>
    <t>2.C. Assistência médica e familiar</t>
  </si>
  <si>
    <t>CUSTO TOTAL MENSAL - MÃO DE OBRA</t>
  </si>
  <si>
    <t>2.D. Auxílio creche</t>
  </si>
  <si>
    <t>FATOR K</t>
  </si>
  <si>
    <t>2.E. Seguro de vida, invalidez e funeral</t>
  </si>
  <si>
    <t>(1) percentual transposto da planilha B e aplicável aos salários.</t>
  </si>
  <si>
    <t>2.F. Assistência odontológica</t>
  </si>
  <si>
    <t>(2) percentual aplicável aos subtotais 1.</t>
  </si>
  <si>
    <t>2.G. Outros (especificar)</t>
  </si>
  <si>
    <t>(3) percentual aplicável aos subtotais 1 e às despesas mensais administrativas e operacionais.</t>
  </si>
  <si>
    <t>Insumos diversos</t>
  </si>
  <si>
    <t>3.A. Uniformes</t>
  </si>
  <si>
    <t>(4) tributos - percentual transposto da planilha C e aplicável ao custo total mensal (calcula-se "por fora" sobre o subtotal 3).</t>
  </si>
  <si>
    <t>3.B. Materiais</t>
  </si>
  <si>
    <t>3.C. Equipamentos ou EPI</t>
  </si>
  <si>
    <t>3.D. Outros (especificar)</t>
  </si>
  <si>
    <t xml:space="preserve"> TOTAL</t>
  </si>
  <si>
    <t xml:space="preserve">B - ENCARGOS SOCIAIS INCIDENTES SOBRE A REMUNERAÇÃO </t>
  </si>
  <si>
    <t xml:space="preserve">C - TRIBUTOS </t>
  </si>
  <si>
    <t>GRUPO 1</t>
  </si>
  <si>
    <t>GRUPO 2</t>
  </si>
  <si>
    <t>GRUPO 3</t>
  </si>
  <si>
    <t>DESCRIÇÃO</t>
  </si>
  <si>
    <t>%</t>
  </si>
  <si>
    <t>1.1. INSS</t>
  </si>
  <si>
    <t>2.1. 13º Salário</t>
  </si>
  <si>
    <t>3.1. Aviso prévio indenizado</t>
  </si>
  <si>
    <t>ISS</t>
  </si>
  <si>
    <t>1.2. SESC / SESI / SEST</t>
  </si>
  <si>
    <t>2.2. Licença maternidade</t>
  </si>
  <si>
    <t>3.2. Incidência do FGTS sobre o item 3.1</t>
  </si>
  <si>
    <t>PIS/Pasep</t>
  </si>
  <si>
    <t>1.3. SENAC / SENAI / SENAT</t>
  </si>
  <si>
    <t>2.3. Férias + 1/3</t>
  </si>
  <si>
    <t>3.3. Multa do FGTS</t>
  </si>
  <si>
    <t>Cofins</t>
  </si>
  <si>
    <t>1.4. INCRA</t>
  </si>
  <si>
    <t>2.4. Ausência por doença</t>
  </si>
  <si>
    <t>Somatório do GRUPO 3</t>
  </si>
  <si>
    <t>Outros (especificar)</t>
  </si>
  <si>
    <t>1.5. Salário Educação</t>
  </si>
  <si>
    <t>2.5. Licença paternidade</t>
  </si>
  <si>
    <t>TOTAL</t>
  </si>
  <si>
    <t>1.6. FGTS</t>
  </si>
  <si>
    <t>2.6. Ausências Legais</t>
  </si>
  <si>
    <t>1.7. Seguro Acidente de Trabalho</t>
  </si>
  <si>
    <t>2.7. Acidente de Trabalho</t>
  </si>
  <si>
    <t>GRUPO 4</t>
  </si>
  <si>
    <t>1.8. SEBRAE</t>
  </si>
  <si>
    <t>2.8. Outros (especificar)</t>
  </si>
  <si>
    <t>4.1. Incidência do Grupo 1 sobre o Grupo 2</t>
  </si>
  <si>
    <t>Cálculos da Multa do FGTS</t>
  </si>
  <si>
    <t>Somatório do GRUPO 1</t>
  </si>
  <si>
    <t>Somatório do GRUPO 2</t>
  </si>
  <si>
    <t>Somatório do GRUPO 4</t>
  </si>
  <si>
    <t>=(((0,4+0,1)*0,08)*J31)</t>
  </si>
  <si>
    <t>=((0,08*0,5*0,9*(1+(5/56)+(5/56)+(1/3)*(5/56)))*J31</t>
  </si>
  <si>
    <t>TOTAL DOS ENCARGOS</t>
  </si>
  <si>
    <t>Dados complementares para composição dos custos referentes à mão de obra</t>
  </si>
  <si>
    <t>CONSOLIDAÇÃO DO VALOR POR POSTO</t>
  </si>
  <si>
    <t>Acordo, Convenção ou Sentença Normativa em Dissídio Coletivo (Nº de Registro no MTE)</t>
  </si>
  <si>
    <t>Qtde. de MAO por Posto</t>
  </si>
  <si>
    <t>Base de Cálculo
Hora mês</t>
  </si>
  <si>
    <t>Preço por MAO</t>
  </si>
  <si>
    <t>Quant. de Horas por Mês</t>
  </si>
  <si>
    <t>Salário normativo da categoria profissional</t>
  </si>
  <si>
    <t xml:space="preserve">Salário base para cálculo de insalubridade	</t>
  </si>
  <si>
    <t>Valor mensal da Mão de Obra</t>
  </si>
  <si>
    <t>Data base da categoria (dia/mês/ano)</t>
  </si>
  <si>
    <t>Valor mensal do Posto 1</t>
  </si>
  <si>
    <t>Município / UF</t>
  </si>
  <si>
    <t>Valor total do Posto 1</t>
  </si>
  <si>
    <t>Nº de meses de execução contratual</t>
  </si>
  <si>
    <t>Versão: 2</t>
  </si>
  <si>
    <t>OBS: SOMENTE PREENCHER OS CAMPOS DESTACADOS DE AMARELO.</t>
  </si>
  <si>
    <t>FQ415-023 - PLANILHA DE CUSTOS E FORMAÇÃO DE PREÇOS SEM AVISO PRÉVIO - LEI DA ESTATAIS - POSTO 2</t>
  </si>
  <si>
    <t>Valor mensal do Posto 2</t>
  </si>
  <si>
    <t>Valor total do Posto 2</t>
  </si>
  <si>
    <t>FQ415-023 - PLANILHA DE CUSTOS E FORMAÇÃO DE PREÇOS SEM AVISO PRÉVIO - LEI DA ESTATAIS - POSTO 3</t>
  </si>
  <si>
    <t>Valor mensal do Posto 3</t>
  </si>
  <si>
    <t>Valor total do Posto 3</t>
  </si>
  <si>
    <t>FQ415-023 - PLANILHA DE CUSTOS E FORMAÇÃO DE PREÇOS SEM AVISO PRÉVIO - LEI DA ESTATAIS - POSTO 4</t>
  </si>
  <si>
    <t>Valor mensal do Posto 4</t>
  </si>
  <si>
    <t>Valor total do Posto 4</t>
  </si>
  <si>
    <t>FQ415-023 - PLANILHA DE CUSTOS E FORMAÇÃO DE PREÇOS SEM AVISO PRÉVIO - LEI DA ESTATAIS - POSTO 5</t>
  </si>
  <si>
    <t>Valor mensal do Posto 5</t>
  </si>
  <si>
    <t>Valor total do Posto 5</t>
  </si>
  <si>
    <t>FQ415-023 - PLANILHA DE CUSTOS E FORMAÇÃO DE PREÇOS SEM AVISO PRÉVIO - LEI DA ESTATAIS - POSTO 6</t>
  </si>
  <si>
    <t>Valor mensal do Posto 6</t>
  </si>
  <si>
    <t>Valor total do Posto 6</t>
  </si>
  <si>
    <t>FQ415-023 - PLANILHA DE CUSTOS E FORMAÇÃO DE PREÇOS SEM AVISO PRÉVIO - LEI DA ESTATAIS</t>
  </si>
  <si>
    <t>Consolidação de Proposta Comercial</t>
  </si>
  <si>
    <t>Posto</t>
  </si>
  <si>
    <t>Descrição do Posto</t>
  </si>
  <si>
    <t>Horas</t>
  </si>
  <si>
    <t>Qtde. de MAO por posto</t>
  </si>
  <si>
    <t>Valor mensal por MAO</t>
  </si>
  <si>
    <t>Valor mensal por posto</t>
  </si>
  <si>
    <t>Total do posto</t>
  </si>
  <si>
    <t>Posto 1</t>
  </si>
  <si>
    <t>Posto 2</t>
  </si>
  <si>
    <t>Posto 3</t>
  </si>
  <si>
    <t>Posto 4</t>
  </si>
  <si>
    <t>Posto 5</t>
  </si>
  <si>
    <t>Posto 6</t>
  </si>
  <si>
    <t>VALOR GLOBAL</t>
  </si>
  <si>
    <t>Posto 7</t>
  </si>
  <si>
    <t>Posto 8</t>
  </si>
  <si>
    <t>Posto 9</t>
  </si>
  <si>
    <t>Posto 10</t>
  </si>
  <si>
    <t>Posto 11</t>
  </si>
  <si>
    <t>Posto 12</t>
  </si>
  <si>
    <t>Posto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</si>
</sst>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&quot;\ #,##0.00"/>
  </numFmts>
  <fonts count="1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9"/>
      <name val="Arial"/>
      <family val="2"/>
    </font>
    <font>
      <b/>
      <sz val="13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8.5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78484450819421"/>
        <bgColor indexed="64"/>
      </patternFill>
    </fill>
    <fill>
      <patternFill patternType="solid">
        <fgColor theme="0" tint="-4.9775688955351421E-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1" fillId="0" borderId="0" xfId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2" fillId="0" borderId="0" xfId="1" applyFont="1" applyAlignment="1" applyProtection="1">
      <alignment vertical="center" wrapText="1"/>
      <protection hidden="1"/>
    </xf>
    <xf numFmtId="0" fontId="2" fillId="0" borderId="0" xfId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vertical="center"/>
      <protection hidden="1"/>
    </xf>
    <xf numFmtId="0" fontId="6" fillId="0" borderId="0" xfId="1" applyFont="1" applyAlignment="1" applyProtection="1">
      <alignment vertical="center" wrapText="1"/>
      <protection hidden="1"/>
    </xf>
    <xf numFmtId="0" fontId="6" fillId="0" borderId="5" xfId="1" applyFont="1" applyBorder="1" applyAlignment="1" applyProtection="1">
      <alignment vertical="center" wrapText="1"/>
      <protection hidden="1"/>
    </xf>
    <xf numFmtId="0" fontId="2" fillId="0" borderId="14" xfId="1" applyFont="1" applyBorder="1" applyAlignment="1" applyProtection="1">
      <alignment horizontal="center" vertical="center" wrapText="1"/>
      <protection hidden="1"/>
    </xf>
    <xf numFmtId="0" fontId="2" fillId="0" borderId="15" xfId="1" applyFont="1" applyBorder="1" applyAlignment="1" applyProtection="1">
      <alignment horizontal="center" vertical="center" wrapText="1"/>
      <protection hidden="1"/>
    </xf>
    <xf numFmtId="0" fontId="2" fillId="0" borderId="5" xfId="1" applyFont="1" applyBorder="1" applyAlignment="1" applyProtection="1">
      <alignment horizontal="center" vertical="center" wrapText="1"/>
      <protection hidden="1"/>
    </xf>
    <xf numFmtId="0" fontId="2" fillId="0" borderId="0" xfId="1" applyFont="1" applyAlignment="1" applyProtection="1">
      <alignment horizontal="center" vertical="center" wrapText="1"/>
      <protection hidden="1"/>
    </xf>
    <xf numFmtId="10" fontId="1" fillId="3" borderId="16" xfId="2" applyNumberFormat="1" applyFont="1" applyFill="1" applyBorder="1" applyAlignment="1" applyProtection="1">
      <alignment vertical="center" wrapText="1"/>
      <protection hidden="1"/>
    </xf>
    <xf numFmtId="164" fontId="1" fillId="3" borderId="18" xfId="3" applyFont="1" applyFill="1" applyBorder="1" applyAlignment="1" applyProtection="1">
      <alignment horizontal="right" vertical="center" wrapText="1"/>
      <protection hidden="1"/>
    </xf>
    <xf numFmtId="10" fontId="1" fillId="0" borderId="5" xfId="2" applyNumberFormat="1" applyFont="1" applyFill="1" applyBorder="1" applyAlignment="1" applyProtection="1">
      <alignment vertical="center" wrapText="1"/>
      <protection hidden="1"/>
    </xf>
    <xf numFmtId="164" fontId="1" fillId="0" borderId="0" xfId="3" applyFont="1" applyFill="1" applyBorder="1" applyAlignment="1" applyProtection="1">
      <alignment horizontal="right" vertical="center" wrapText="1"/>
      <protection hidden="1"/>
    </xf>
    <xf numFmtId="10" fontId="1" fillId="3" borderId="21" xfId="2" applyNumberFormat="1" applyFont="1" applyFill="1" applyBorder="1" applyAlignment="1" applyProtection="1">
      <alignment vertical="center"/>
      <protection hidden="1"/>
    </xf>
    <xf numFmtId="164" fontId="1" fillId="2" borderId="22" xfId="3" applyFont="1" applyFill="1" applyBorder="1" applyAlignment="1" applyProtection="1">
      <alignment horizontal="right" vertical="center" wrapText="1"/>
      <protection locked="0"/>
    </xf>
    <xf numFmtId="0" fontId="1" fillId="0" borderId="5" xfId="1" applyBorder="1" applyAlignment="1" applyProtection="1">
      <alignment vertical="center"/>
      <protection hidden="1"/>
    </xf>
    <xf numFmtId="10" fontId="1" fillId="3" borderId="23" xfId="2" applyNumberFormat="1" applyFont="1" applyFill="1" applyBorder="1" applyAlignment="1" applyProtection="1">
      <alignment vertical="center" wrapText="1"/>
      <protection hidden="1"/>
    </xf>
    <xf numFmtId="164" fontId="1" fillId="3" borderId="24" xfId="3" applyFont="1" applyFill="1" applyBorder="1" applyAlignment="1" applyProtection="1">
      <alignment horizontal="right" vertical="center" wrapText="1"/>
      <protection hidden="1"/>
    </xf>
    <xf numFmtId="10" fontId="1" fillId="2" borderId="29" xfId="2" applyNumberFormat="1" applyFont="1" applyFill="1" applyBorder="1" applyAlignment="1" applyProtection="1">
      <alignment vertical="center"/>
      <protection locked="0"/>
    </xf>
    <xf numFmtId="164" fontId="1" fillId="3" borderId="30" xfId="3" applyFont="1" applyFill="1" applyBorder="1" applyAlignment="1" applyProtection="1">
      <alignment horizontal="right" vertical="center" wrapText="1"/>
      <protection hidden="1"/>
    </xf>
    <xf numFmtId="0" fontId="6" fillId="0" borderId="0" xfId="1" applyFont="1" applyAlignment="1" applyProtection="1">
      <alignment vertical="center"/>
      <protection hidden="1"/>
    </xf>
    <xf numFmtId="10" fontId="1" fillId="3" borderId="29" xfId="2" applyNumberFormat="1" applyFont="1" applyFill="1" applyBorder="1" applyAlignment="1" applyProtection="1">
      <alignment vertical="center"/>
      <protection hidden="1"/>
    </xf>
    <xf numFmtId="164" fontId="1" fillId="2" borderId="31" xfId="3" applyFont="1" applyFill="1" applyBorder="1" applyAlignment="1" applyProtection="1">
      <alignment horizontal="right" vertical="center" wrapText="1"/>
      <protection locked="0"/>
    </xf>
    <xf numFmtId="164" fontId="1" fillId="2" borderId="30" xfId="3" applyFont="1" applyFill="1" applyBorder="1" applyAlignment="1" applyProtection="1">
      <alignment horizontal="right" vertical="center" wrapText="1"/>
      <protection locked="0"/>
    </xf>
    <xf numFmtId="10" fontId="1" fillId="2" borderId="23" xfId="2" applyNumberFormat="1" applyFont="1" applyFill="1" applyBorder="1" applyAlignment="1" applyProtection="1">
      <alignment vertical="center" wrapText="1"/>
      <protection locked="0"/>
    </xf>
    <xf numFmtId="10" fontId="1" fillId="3" borderId="39" xfId="2" applyNumberFormat="1" applyFont="1" applyFill="1" applyBorder="1" applyAlignment="1" applyProtection="1">
      <alignment vertical="center"/>
      <protection hidden="1"/>
    </xf>
    <xf numFmtId="164" fontId="1" fillId="2" borderId="40" xfId="3" applyFont="1" applyFill="1" applyBorder="1" applyAlignment="1" applyProtection="1">
      <alignment horizontal="right" vertical="center" wrapText="1"/>
      <protection locked="0"/>
    </xf>
    <xf numFmtId="10" fontId="1" fillId="3" borderId="45" xfId="2" applyNumberFormat="1" applyFont="1" applyFill="1" applyBorder="1" applyAlignment="1" applyProtection="1">
      <alignment vertical="center"/>
      <protection hidden="1"/>
    </xf>
    <xf numFmtId="40" fontId="1" fillId="3" borderId="22" xfId="5" applyNumberFormat="1" applyFont="1" applyFill="1" applyBorder="1" applyAlignment="1" applyProtection="1">
      <alignment horizontal="right" vertical="center" wrapText="1"/>
      <protection hidden="1"/>
    </xf>
    <xf numFmtId="0" fontId="1" fillId="2" borderId="41" xfId="1" applyFill="1" applyBorder="1" applyAlignment="1" applyProtection="1">
      <alignment horizontal="center" vertical="center"/>
      <protection locked="0"/>
    </xf>
    <xf numFmtId="164" fontId="1" fillId="2" borderId="42" xfId="3" applyFont="1" applyFill="1" applyBorder="1" applyAlignment="1" applyProtection="1">
      <alignment horizontal="center" vertical="center" wrapText="1"/>
      <protection locked="0"/>
    </xf>
    <xf numFmtId="0" fontId="1" fillId="2" borderId="43" xfId="1" applyFill="1" applyBorder="1" applyAlignment="1" applyProtection="1">
      <alignment horizontal="center"/>
      <protection locked="0"/>
    </xf>
    <xf numFmtId="43" fontId="1" fillId="3" borderId="43" xfId="1" applyNumberFormat="1" applyFill="1" applyBorder="1" applyAlignment="1">
      <alignment horizontal="center"/>
    </xf>
    <xf numFmtId="10" fontId="1" fillId="3" borderId="46" xfId="2" applyNumberFormat="1" applyFont="1" applyFill="1" applyBorder="1" applyAlignment="1" applyProtection="1">
      <alignment vertical="center" wrapText="1"/>
      <protection hidden="1"/>
    </xf>
    <xf numFmtId="164" fontId="1" fillId="3" borderId="48" xfId="3" applyFont="1" applyFill="1" applyBorder="1" applyAlignment="1" applyProtection="1">
      <alignment horizontal="right" vertical="center" wrapText="1"/>
      <protection hidden="1"/>
    </xf>
    <xf numFmtId="165" fontId="1" fillId="0" borderId="0" xfId="3" applyNumberFormat="1" applyFont="1" applyFill="1" applyBorder="1" applyAlignment="1" applyProtection="1">
      <alignment vertical="center" wrapText="1"/>
      <protection hidden="1"/>
    </xf>
    <xf numFmtId="0" fontId="9" fillId="0" borderId="0" xfId="1" applyFont="1" applyAlignment="1" applyProtection="1">
      <alignment vertical="center"/>
      <protection hidden="1"/>
    </xf>
    <xf numFmtId="10" fontId="1" fillId="0" borderId="0" xfId="2" applyNumberFormat="1" applyFont="1" applyBorder="1" applyAlignment="1" applyProtection="1">
      <alignment vertical="center"/>
      <protection hidden="1"/>
    </xf>
    <xf numFmtId="164" fontId="1" fillId="2" borderId="15" xfId="3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Alignment="1" applyProtection="1">
      <alignment vertical="center"/>
      <protection hidden="1"/>
    </xf>
    <xf numFmtId="0" fontId="7" fillId="0" borderId="0" xfId="1" applyFont="1" applyAlignment="1" applyProtection="1">
      <alignment vertical="center" wrapText="1"/>
      <protection hidden="1"/>
    </xf>
    <xf numFmtId="0" fontId="5" fillId="0" borderId="53" xfId="1" applyFont="1" applyBorder="1" applyAlignment="1" applyProtection="1">
      <alignment vertical="center"/>
      <protection hidden="1"/>
    </xf>
    <xf numFmtId="0" fontId="6" fillId="0" borderId="6" xfId="1" applyFont="1" applyBorder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1" fillId="0" borderId="8" xfId="1" applyBorder="1" applyAlignment="1" applyProtection="1">
      <alignment horizontal="center" vertical="center"/>
      <protection hidden="1"/>
    </xf>
    <xf numFmtId="0" fontId="7" fillId="0" borderId="16" xfId="1" applyFont="1" applyBorder="1" applyAlignment="1" applyProtection="1">
      <alignment horizontal="left" vertical="center"/>
      <protection hidden="1"/>
    </xf>
    <xf numFmtId="10" fontId="1" fillId="2" borderId="22" xfId="1" applyNumberFormat="1" applyFill="1" applyBorder="1" applyAlignment="1" applyProtection="1">
      <alignment vertical="center"/>
      <protection locked="0"/>
    </xf>
    <xf numFmtId="10" fontId="1" fillId="2" borderId="18" xfId="1" applyNumberFormat="1" applyFill="1" applyBorder="1" applyAlignment="1" applyProtection="1">
      <alignment vertical="center"/>
      <protection locked="0"/>
    </xf>
    <xf numFmtId="10" fontId="1" fillId="2" borderId="10" xfId="1" applyNumberFormat="1" applyFill="1" applyBorder="1" applyAlignment="1" applyProtection="1">
      <alignment vertical="center"/>
      <protection locked="0"/>
    </xf>
    <xf numFmtId="10" fontId="1" fillId="0" borderId="0" xfId="1" applyNumberFormat="1" applyAlignment="1" applyProtection="1">
      <alignment vertical="center"/>
      <protection hidden="1"/>
    </xf>
    <xf numFmtId="10" fontId="1" fillId="2" borderId="10" xfId="2" applyNumberFormat="1" applyFont="1" applyFill="1" applyBorder="1" applyAlignment="1" applyProtection="1">
      <alignment vertical="center" wrapText="1"/>
      <protection locked="0"/>
    </xf>
    <xf numFmtId="0" fontId="7" fillId="0" borderId="23" xfId="1" applyFont="1" applyBorder="1" applyAlignment="1" applyProtection="1">
      <alignment horizontal="left" vertical="center"/>
      <protection hidden="1"/>
    </xf>
    <xf numFmtId="10" fontId="1" fillId="2" borderId="30" xfId="1" applyNumberFormat="1" applyFill="1" applyBorder="1" applyAlignment="1" applyProtection="1">
      <alignment vertical="center"/>
      <protection locked="0"/>
    </xf>
    <xf numFmtId="0" fontId="7" fillId="0" borderId="29" xfId="1" applyFont="1" applyBorder="1" applyAlignment="1" applyProtection="1">
      <alignment horizontal="left"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10" fontId="1" fillId="3" borderId="55" xfId="1" applyNumberFormat="1" applyFill="1" applyBorder="1" applyAlignment="1" applyProtection="1">
      <alignment vertical="center"/>
      <protection hidden="1"/>
    </xf>
    <xf numFmtId="10" fontId="1" fillId="2" borderId="13" xfId="2" applyNumberFormat="1" applyFont="1" applyFill="1" applyBorder="1" applyAlignment="1" applyProtection="1">
      <alignment vertical="center" wrapText="1"/>
      <protection locked="0"/>
    </xf>
    <xf numFmtId="10" fontId="1" fillId="2" borderId="24" xfId="2" applyNumberFormat="1" applyFont="1" applyFill="1" applyBorder="1" applyAlignment="1" applyProtection="1">
      <alignment vertical="center"/>
      <protection locked="0"/>
    </xf>
    <xf numFmtId="10" fontId="1" fillId="3" borderId="38" xfId="1" applyNumberFormat="1" applyFill="1" applyBorder="1" applyAlignment="1" applyProtection="1">
      <alignment vertical="center"/>
      <protection hidden="1"/>
    </xf>
    <xf numFmtId="10" fontId="1" fillId="2" borderId="24" xfId="1" applyNumberFormat="1" applyFill="1" applyBorder="1" applyAlignment="1" applyProtection="1">
      <alignment vertical="center"/>
      <protection locked="0"/>
    </xf>
    <xf numFmtId="10" fontId="6" fillId="3" borderId="43" xfId="1" applyNumberFormat="1" applyFont="1" applyFill="1" applyBorder="1" applyAlignment="1" applyProtection="1">
      <alignment vertical="center"/>
      <protection hidden="1"/>
    </xf>
    <xf numFmtId="10" fontId="1" fillId="2" borderId="11" xfId="2" applyNumberFormat="1" applyFont="1" applyFill="1" applyBorder="1" applyAlignment="1" applyProtection="1">
      <alignment vertical="center" wrapText="1"/>
      <protection locked="0"/>
    </xf>
    <xf numFmtId="0" fontId="6" fillId="0" borderId="7" xfId="1" applyFont="1" applyBorder="1" applyAlignment="1" applyProtection="1">
      <alignment horizontal="center" vertical="center"/>
      <protection hidden="1"/>
    </xf>
    <xf numFmtId="10" fontId="6" fillId="3" borderId="58" xfId="2" applyNumberFormat="1" applyFont="1" applyFill="1" applyBorder="1" applyAlignment="1" applyProtection="1">
      <alignment vertical="center" wrapText="1"/>
      <protection hidden="1"/>
    </xf>
    <xf numFmtId="0" fontId="6" fillId="0" borderId="59" xfId="1" applyFont="1" applyBorder="1" applyAlignment="1" applyProtection="1">
      <alignment horizontal="center" vertical="center"/>
      <protection hidden="1"/>
    </xf>
    <xf numFmtId="0" fontId="6" fillId="0" borderId="53" xfId="1" applyFont="1" applyBorder="1" applyAlignment="1" applyProtection="1">
      <alignment horizontal="center" vertical="center"/>
      <protection hidden="1"/>
    </xf>
    <xf numFmtId="0" fontId="7" fillId="0" borderId="57" xfId="1" applyFont="1" applyBorder="1" applyAlignment="1" applyProtection="1">
      <alignment horizontal="left" vertical="center"/>
      <protection hidden="1"/>
    </xf>
    <xf numFmtId="10" fontId="1" fillId="2" borderId="40" xfId="1" applyNumberFormat="1" applyFill="1" applyBorder="1" applyAlignment="1" applyProtection="1">
      <alignment vertical="center"/>
      <protection locked="0"/>
    </xf>
    <xf numFmtId="10" fontId="1" fillId="3" borderId="22" xfId="1" applyNumberFormat="1" applyFill="1" applyBorder="1" applyAlignment="1" applyProtection="1">
      <alignment vertical="center"/>
      <protection hidden="1"/>
    </xf>
    <xf numFmtId="0" fontId="10" fillId="0" borderId="0" xfId="1" applyFont="1" applyAlignment="1" applyProtection="1">
      <alignment vertical="center"/>
      <protection hidden="1"/>
    </xf>
    <xf numFmtId="0" fontId="6" fillId="3" borderId="59" xfId="1" applyFont="1" applyFill="1" applyBorder="1" applyAlignment="1" applyProtection="1">
      <alignment horizontal="right" vertical="center"/>
      <protection hidden="1"/>
    </xf>
    <xf numFmtId="10" fontId="6" fillId="0" borderId="0" xfId="1" applyNumberFormat="1" applyFont="1" applyAlignment="1" applyProtection="1">
      <alignment vertical="center"/>
      <protection hidden="1"/>
    </xf>
    <xf numFmtId="0" fontId="10" fillId="0" borderId="0" xfId="1" quotePrefix="1" applyFont="1" applyAlignment="1" applyProtection="1">
      <alignment vertical="center"/>
      <protection hidden="1"/>
    </xf>
    <xf numFmtId="0" fontId="6" fillId="0" borderId="0" xfId="1" applyFont="1" applyAlignment="1" applyProtection="1">
      <alignment horizontal="right" vertical="center"/>
      <protection hidden="1"/>
    </xf>
    <xf numFmtId="0" fontId="6" fillId="3" borderId="2" xfId="1" applyFont="1" applyFill="1" applyBorder="1" applyAlignment="1" applyProtection="1">
      <alignment horizontal="left" vertical="center"/>
      <protection hidden="1"/>
    </xf>
    <xf numFmtId="0" fontId="6" fillId="3" borderId="3" xfId="1" applyFont="1" applyFill="1" applyBorder="1" applyAlignment="1" applyProtection="1">
      <alignment horizontal="left" vertical="center"/>
      <protection hidden="1"/>
    </xf>
    <xf numFmtId="10" fontId="6" fillId="3" borderId="58" xfId="1" applyNumberFormat="1" applyFont="1" applyFill="1" applyBorder="1" applyAlignment="1" applyProtection="1">
      <alignment vertical="center"/>
      <protection hidden="1"/>
    </xf>
    <xf numFmtId="0" fontId="5" fillId="0" borderId="53" xfId="1" applyFont="1" applyBorder="1" applyProtection="1">
      <protection hidden="1"/>
    </xf>
    <xf numFmtId="0" fontId="1" fillId="0" borderId="53" xfId="1" applyBorder="1" applyAlignment="1" applyProtection="1">
      <alignment vertical="center"/>
      <protection hidden="1"/>
    </xf>
    <xf numFmtId="10" fontId="1" fillId="0" borderId="53" xfId="2" applyNumberFormat="1" applyFont="1" applyBorder="1" applyAlignment="1" applyProtection="1">
      <alignment vertical="center"/>
      <protection hidden="1"/>
    </xf>
    <xf numFmtId="49" fontId="6" fillId="2" borderId="22" xfId="3" applyNumberFormat="1" applyFont="1" applyFill="1" applyBorder="1" applyAlignment="1" applyProtection="1">
      <alignment horizontal="center" vertical="center"/>
      <protection locked="0"/>
    </xf>
    <xf numFmtId="0" fontId="6" fillId="0" borderId="61" xfId="1" applyFont="1" applyBorder="1" applyAlignment="1" applyProtection="1">
      <alignment horizontal="center" vertical="center" wrapText="1"/>
      <protection hidden="1"/>
    </xf>
    <xf numFmtId="0" fontId="1" fillId="0" borderId="26" xfId="1" applyBorder="1" applyAlignment="1" applyProtection="1">
      <alignment horizontal="left" vertical="center"/>
      <protection hidden="1"/>
    </xf>
    <xf numFmtId="0" fontId="1" fillId="0" borderId="27" xfId="1" applyBorder="1" applyAlignment="1" applyProtection="1">
      <alignment horizontal="left" vertical="center"/>
      <protection hidden="1"/>
    </xf>
    <xf numFmtId="0" fontId="1" fillId="0" borderId="29" xfId="1" applyBorder="1" applyAlignment="1" applyProtection="1">
      <alignment horizontal="left" vertical="center"/>
      <protection hidden="1"/>
    </xf>
    <xf numFmtId="166" fontId="6" fillId="2" borderId="30" xfId="1" applyNumberFormat="1" applyFont="1" applyFill="1" applyBorder="1" applyAlignment="1" applyProtection="1">
      <alignment horizontal="center" vertical="center"/>
      <protection locked="0"/>
    </xf>
    <xf numFmtId="0" fontId="1" fillId="2" borderId="62" xfId="1" applyFill="1" applyBorder="1" applyAlignment="1" applyProtection="1">
      <alignment horizontal="center" vertical="center"/>
      <protection locked="0"/>
    </xf>
    <xf numFmtId="164" fontId="1" fillId="3" borderId="62" xfId="3" applyFont="1" applyFill="1" applyBorder="1" applyAlignment="1" applyProtection="1">
      <alignment horizontal="center" vertical="center"/>
      <protection hidden="1"/>
    </xf>
    <xf numFmtId="49" fontId="2" fillId="2" borderId="30" xfId="1" applyNumberFormat="1" applyFont="1" applyFill="1" applyBorder="1" applyAlignment="1" applyProtection="1">
      <alignment horizontal="center" vertical="center"/>
      <protection locked="0"/>
    </xf>
    <xf numFmtId="0" fontId="6" fillId="2" borderId="69" xfId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right"/>
      <protection hidden="1"/>
    </xf>
    <xf numFmtId="0" fontId="13" fillId="0" borderId="0" xfId="1" applyFont="1" applyAlignment="1" applyProtection="1">
      <alignment vertical="center"/>
      <protection hidden="1"/>
    </xf>
    <xf numFmtId="0" fontId="1" fillId="0" borderId="0" xfId="1"/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vertical="center" wrapText="1"/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>
      <alignment vertical="center"/>
    </xf>
    <xf numFmtId="10" fontId="1" fillId="0" borderId="0" xfId="2" applyNumberFormat="1" applyFont="1" applyBorder="1" applyAlignment="1" applyProtection="1">
      <alignment vertical="center"/>
    </xf>
    <xf numFmtId="0" fontId="6" fillId="0" borderId="2" xfId="1" applyFont="1" applyBorder="1" applyAlignment="1">
      <alignment horizontal="center" vertical="center" wrapText="1"/>
    </xf>
    <xf numFmtId="10" fontId="6" fillId="0" borderId="70" xfId="2" applyNumberFormat="1" applyFont="1" applyBorder="1" applyAlignment="1" applyProtection="1">
      <alignment horizontal="center" vertical="center" wrapText="1"/>
    </xf>
    <xf numFmtId="0" fontId="6" fillId="0" borderId="70" xfId="1" applyFont="1" applyBorder="1" applyAlignment="1">
      <alignment horizontal="center" vertical="center" wrapText="1"/>
    </xf>
    <xf numFmtId="0" fontId="1" fillId="0" borderId="9" xfId="1" applyBorder="1" applyAlignment="1">
      <alignment horizontal="left" vertical="center"/>
    </xf>
    <xf numFmtId="0" fontId="1" fillId="0" borderId="62" xfId="3" applyNumberFormat="1" applyFont="1" applyBorder="1" applyAlignment="1" applyProtection="1">
      <alignment horizontal="center" vertical="center"/>
    </xf>
    <xf numFmtId="164" fontId="1" fillId="0" borderId="62" xfId="3" applyFont="1" applyFill="1" applyBorder="1" applyAlignment="1" applyProtection="1">
      <alignment horizontal="center" vertical="center"/>
    </xf>
    <xf numFmtId="0" fontId="1" fillId="0" borderId="26" xfId="1" applyBorder="1" applyAlignment="1">
      <alignment horizontal="left" vertical="center"/>
    </xf>
    <xf numFmtId="0" fontId="1" fillId="0" borderId="1" xfId="3" applyNumberFormat="1" applyFont="1" applyBorder="1" applyAlignment="1" applyProtection="1">
      <alignment horizontal="center" vertical="center"/>
    </xf>
    <xf numFmtId="164" fontId="1" fillId="0" borderId="1" xfId="3" applyFont="1" applyFill="1" applyBorder="1" applyAlignment="1" applyProtection="1">
      <alignment horizontal="center" vertical="center"/>
    </xf>
    <xf numFmtId="0" fontId="1" fillId="0" borderId="72" xfId="1" applyBorder="1" applyAlignment="1">
      <alignment horizontal="left" vertical="center"/>
    </xf>
    <xf numFmtId="0" fontId="1" fillId="0" borderId="47" xfId="3" applyNumberFormat="1" applyFont="1" applyBorder="1" applyAlignment="1" applyProtection="1">
      <alignment horizontal="center" vertical="center"/>
    </xf>
    <xf numFmtId="164" fontId="1" fillId="0" borderId="47" xfId="3" applyFont="1" applyFill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vertical="center" wrapText="1"/>
      <protection hidden="1"/>
    </xf>
    <xf numFmtId="0" fontId="6" fillId="0" borderId="2" xfId="1" applyFont="1" applyBorder="1" applyAlignment="1" applyProtection="1">
      <alignment horizontal="center" vertical="center" wrapText="1"/>
      <protection hidden="1"/>
    </xf>
    <xf numFmtId="0" fontId="6" fillId="0" borderId="3" xfId="1" applyFont="1" applyBorder="1" applyAlignment="1" applyProtection="1">
      <alignment horizontal="center" vertical="center" wrapText="1"/>
      <protection hidden="1"/>
    </xf>
    <xf numFmtId="0" fontId="6" fillId="0" borderId="4" xfId="1" applyFont="1" applyBorder="1" applyAlignment="1" applyProtection="1">
      <alignment horizontal="center" vertical="center" wrapText="1"/>
      <protection hidden="1"/>
    </xf>
    <xf numFmtId="0" fontId="6" fillId="0" borderId="6" xfId="1" applyFont="1" applyBorder="1" applyAlignment="1" applyProtection="1">
      <alignment horizontal="center" vertical="center" wrapText="1"/>
      <protection hidden="1"/>
    </xf>
    <xf numFmtId="0" fontId="6" fillId="0" borderId="7" xfId="1" applyFont="1" applyBorder="1" applyAlignment="1" applyProtection="1">
      <alignment horizontal="center" vertical="center" wrapText="1"/>
      <protection hidden="1"/>
    </xf>
    <xf numFmtId="0" fontId="6" fillId="0" borderId="8" xfId="1" applyFont="1" applyBorder="1" applyAlignment="1" applyProtection="1">
      <alignment horizontal="center" vertical="center" wrapText="1"/>
      <protection hidden="1"/>
    </xf>
    <xf numFmtId="0" fontId="6" fillId="0" borderId="5" xfId="1" applyFont="1" applyBorder="1" applyAlignment="1" applyProtection="1">
      <alignment horizontal="center" vertical="center" wrapText="1"/>
      <protection hidden="1"/>
    </xf>
    <xf numFmtId="0" fontId="6" fillId="0" borderId="0" xfId="1" applyFont="1" applyAlignment="1" applyProtection="1">
      <alignment horizontal="center" vertical="center" wrapText="1"/>
      <protection hidden="1"/>
    </xf>
    <xf numFmtId="0" fontId="6" fillId="0" borderId="11" xfId="1" applyFont="1" applyBorder="1" applyAlignment="1" applyProtection="1">
      <alignment horizontal="center" vertical="center" wrapText="1"/>
      <protection hidden="1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0" borderId="12" xfId="1" applyFont="1" applyBorder="1" applyAlignment="1" applyProtection="1">
      <alignment horizontal="center" vertical="center" wrapText="1"/>
      <protection hidden="1"/>
    </xf>
    <xf numFmtId="0" fontId="6" fillId="0" borderId="13" xfId="1" applyFont="1" applyBorder="1" applyAlignment="1" applyProtection="1">
      <alignment horizontal="center" vertical="center" wrapText="1"/>
      <protection hidden="1"/>
    </xf>
    <xf numFmtId="164" fontId="6" fillId="4" borderId="23" xfId="3" applyFont="1" applyFill="1" applyBorder="1" applyAlignment="1" applyProtection="1">
      <alignment horizontal="right" vertical="center" wrapText="1"/>
      <protection hidden="1"/>
    </xf>
    <xf numFmtId="164" fontId="6" fillId="4" borderId="24" xfId="3" applyFont="1" applyFill="1" applyBorder="1" applyAlignment="1" applyProtection="1">
      <alignment horizontal="right" vertical="center" wrapText="1"/>
      <protection hidden="1"/>
    </xf>
    <xf numFmtId="0" fontId="7" fillId="0" borderId="26" xfId="1" applyFont="1" applyBorder="1" applyAlignment="1" applyProtection="1">
      <alignment horizontal="left"/>
      <protection hidden="1"/>
    </xf>
    <xf numFmtId="0" fontId="7" fillId="0" borderId="27" xfId="1" applyFont="1" applyBorder="1" applyAlignment="1" applyProtection="1">
      <alignment horizontal="left"/>
      <protection hidden="1"/>
    </xf>
    <xf numFmtId="0" fontId="7" fillId="0" borderId="28" xfId="1" applyFont="1" applyBorder="1" applyAlignment="1" applyProtection="1">
      <alignment horizontal="left"/>
      <protection hidden="1"/>
    </xf>
    <xf numFmtId="0" fontId="7" fillId="0" borderId="23" xfId="1" applyFont="1" applyBorder="1" applyAlignment="1" applyProtection="1">
      <alignment horizontal="left" vertical="center" wrapText="1"/>
      <protection hidden="1"/>
    </xf>
    <xf numFmtId="0" fontId="7" fillId="0" borderId="1" xfId="1" applyFont="1" applyBorder="1" applyAlignment="1" applyProtection="1">
      <alignment horizontal="left" vertical="center" wrapText="1"/>
      <protection hidden="1"/>
    </xf>
    <xf numFmtId="0" fontId="7" fillId="0" borderId="24" xfId="1" applyFont="1" applyBorder="1" applyAlignment="1" applyProtection="1">
      <alignment horizontal="left" vertical="center" wrapText="1"/>
      <protection hidden="1"/>
    </xf>
    <xf numFmtId="164" fontId="6" fillId="0" borderId="5" xfId="3" applyFont="1" applyFill="1" applyBorder="1" applyAlignment="1" applyProtection="1">
      <alignment horizontal="center" vertical="center" wrapText="1"/>
      <protection hidden="1"/>
    </xf>
    <xf numFmtId="164" fontId="6" fillId="0" borderId="0" xfId="3" applyFont="1" applyFill="1" applyBorder="1" applyAlignment="1" applyProtection="1">
      <alignment horizontal="center" vertical="center" wrapText="1"/>
      <protection hidden="1"/>
    </xf>
    <xf numFmtId="43" fontId="2" fillId="0" borderId="32" xfId="1" applyNumberFormat="1" applyFont="1" applyBorder="1" applyAlignment="1" applyProtection="1">
      <alignment horizontal="center" vertical="center" wrapText="1"/>
      <protection hidden="1"/>
    </xf>
    <xf numFmtId="43" fontId="2" fillId="0" borderId="41" xfId="1" applyNumberFormat="1" applyFont="1" applyBorder="1" applyAlignment="1" applyProtection="1">
      <alignment horizontal="center" vertical="center" wrapText="1"/>
      <protection hidden="1"/>
    </xf>
    <xf numFmtId="0" fontId="7" fillId="0" borderId="16" xfId="1" applyFont="1" applyBorder="1" applyAlignment="1" applyProtection="1">
      <alignment horizontal="left" vertical="center" wrapText="1"/>
      <protection hidden="1"/>
    </xf>
    <xf numFmtId="0" fontId="7" fillId="0" borderId="17" xfId="1" applyFont="1" applyBorder="1" applyAlignment="1" applyProtection="1">
      <alignment horizontal="left" vertical="center" wrapText="1"/>
      <protection hidden="1"/>
    </xf>
    <xf numFmtId="0" fontId="7" fillId="0" borderId="18" xfId="1" applyFont="1" applyBorder="1" applyAlignment="1" applyProtection="1">
      <alignment horizontal="left" vertical="center" wrapText="1"/>
      <protection hidden="1"/>
    </xf>
    <xf numFmtId="0" fontId="6" fillId="0" borderId="19" xfId="1" applyFont="1" applyBorder="1" applyAlignment="1" applyProtection="1">
      <alignment horizontal="center" vertical="center" textRotation="90" wrapText="1"/>
      <protection hidden="1"/>
    </xf>
    <xf numFmtId="0" fontId="6" fillId="0" borderId="25" xfId="1" applyFont="1" applyBorder="1" applyAlignment="1" applyProtection="1">
      <alignment horizontal="center" vertical="center" textRotation="90" wrapText="1"/>
      <protection hidden="1"/>
    </xf>
    <xf numFmtId="0" fontId="6" fillId="0" borderId="35" xfId="1" applyFont="1" applyBorder="1" applyAlignment="1" applyProtection="1">
      <alignment horizontal="center" vertical="center" textRotation="90" wrapText="1"/>
      <protection hidden="1"/>
    </xf>
    <xf numFmtId="0" fontId="7" fillId="0" borderId="9" xfId="1" applyFont="1" applyBorder="1" applyAlignment="1" applyProtection="1">
      <alignment horizontal="left"/>
      <protection hidden="1"/>
    </xf>
    <xf numFmtId="0" fontId="7" fillId="0" borderId="20" xfId="1" applyFont="1" applyBorder="1" applyAlignment="1" applyProtection="1">
      <alignment horizontal="left"/>
      <protection hidden="1"/>
    </xf>
    <xf numFmtId="0" fontId="7" fillId="0" borderId="10" xfId="1" applyFont="1" applyBorder="1" applyAlignment="1" applyProtection="1">
      <alignment horizontal="left"/>
      <protection hidden="1"/>
    </xf>
    <xf numFmtId="0" fontId="6" fillId="4" borderId="23" xfId="1" applyFont="1" applyFill="1" applyBorder="1" applyAlignment="1" applyProtection="1">
      <alignment horizontal="right" vertical="center" wrapText="1"/>
      <protection hidden="1"/>
    </xf>
    <xf numFmtId="0" fontId="6" fillId="4" borderId="1" xfId="1" applyFont="1" applyFill="1" applyBorder="1" applyAlignment="1" applyProtection="1">
      <alignment horizontal="right" vertical="center" wrapText="1"/>
      <protection hidden="1"/>
    </xf>
    <xf numFmtId="0" fontId="6" fillId="4" borderId="24" xfId="1" applyFont="1" applyFill="1" applyBorder="1" applyAlignment="1" applyProtection="1">
      <alignment horizontal="right" vertical="center" wrapText="1"/>
      <protection hidden="1"/>
    </xf>
    <xf numFmtId="164" fontId="2" fillId="0" borderId="33" xfId="3" applyFont="1" applyFill="1" applyBorder="1" applyAlignment="1" applyProtection="1">
      <alignment horizontal="center" vertical="center" wrapText="1"/>
      <protection hidden="1"/>
    </xf>
    <xf numFmtId="164" fontId="2" fillId="0" borderId="42" xfId="3" applyFont="1" applyFill="1" applyBorder="1" applyAlignment="1" applyProtection="1">
      <alignment horizontal="center" vertical="center" wrapText="1"/>
      <protection hidden="1"/>
    </xf>
    <xf numFmtId="164" fontId="2" fillId="0" borderId="34" xfId="3" applyFont="1" applyFill="1" applyBorder="1" applyAlignment="1" applyProtection="1">
      <alignment horizontal="center" vertical="center" wrapText="1"/>
      <protection hidden="1"/>
    </xf>
    <xf numFmtId="164" fontId="2" fillId="0" borderId="43" xfId="3" applyFont="1" applyFill="1" applyBorder="1" applyAlignment="1" applyProtection="1">
      <alignment horizontal="center" vertical="center" wrapText="1"/>
      <protection hidden="1"/>
    </xf>
    <xf numFmtId="43" fontId="2" fillId="0" borderId="34" xfId="4" applyFont="1" applyFill="1" applyBorder="1" applyAlignment="1" applyProtection="1">
      <alignment horizontal="center" vertical="center" wrapText="1"/>
      <protection hidden="1"/>
    </xf>
    <xf numFmtId="43" fontId="2" fillId="0" borderId="43" xfId="4" applyFont="1" applyFill="1" applyBorder="1" applyAlignment="1" applyProtection="1">
      <alignment horizontal="center" vertical="center" wrapText="1"/>
      <protection hidden="1"/>
    </xf>
    <xf numFmtId="0" fontId="7" fillId="2" borderId="36" xfId="1" applyFont="1" applyFill="1" applyBorder="1" applyAlignment="1" applyProtection="1">
      <alignment horizontal="left"/>
      <protection locked="0" hidden="1"/>
    </xf>
    <xf numFmtId="0" fontId="7" fillId="2" borderId="37" xfId="1" applyFont="1" applyFill="1" applyBorder="1" applyAlignment="1" applyProtection="1">
      <alignment horizontal="left"/>
      <protection locked="0" hidden="1"/>
    </xf>
    <xf numFmtId="0" fontId="7" fillId="2" borderId="38" xfId="1" applyFont="1" applyFill="1" applyBorder="1" applyAlignment="1" applyProtection="1">
      <alignment horizontal="left"/>
      <protection locked="0" hidden="1"/>
    </xf>
    <xf numFmtId="0" fontId="7" fillId="0" borderId="12" xfId="1" applyFont="1" applyBorder="1" applyAlignment="1" applyProtection="1">
      <alignment horizontal="left"/>
      <protection hidden="1"/>
    </xf>
    <xf numFmtId="0" fontId="7" fillId="0" borderId="44" xfId="1" applyFont="1" applyBorder="1" applyAlignment="1" applyProtection="1">
      <alignment horizontal="left"/>
      <protection hidden="1"/>
    </xf>
    <xf numFmtId="0" fontId="7" fillId="0" borderId="13" xfId="1" applyFont="1" applyBorder="1" applyAlignment="1" applyProtection="1">
      <alignment horizontal="left"/>
      <protection hidden="1"/>
    </xf>
    <xf numFmtId="0" fontId="6" fillId="3" borderId="49" xfId="1" applyFont="1" applyFill="1" applyBorder="1" applyAlignment="1" applyProtection="1">
      <alignment horizontal="right" vertical="center" wrapText="1"/>
      <protection hidden="1"/>
    </xf>
    <xf numFmtId="0" fontId="6" fillId="3" borderId="50" xfId="1" applyFont="1" applyFill="1" applyBorder="1" applyAlignment="1" applyProtection="1">
      <alignment horizontal="right" vertical="center" wrapText="1"/>
      <protection hidden="1"/>
    </xf>
    <xf numFmtId="0" fontId="6" fillId="3" borderId="51" xfId="1" applyFont="1" applyFill="1" applyBorder="1" applyAlignment="1" applyProtection="1">
      <alignment horizontal="right" vertical="center" wrapText="1"/>
      <protection hidden="1"/>
    </xf>
    <xf numFmtId="164" fontId="6" fillId="3" borderId="49" xfId="3" applyFont="1" applyFill="1" applyBorder="1" applyAlignment="1" applyProtection="1">
      <alignment horizontal="right" vertical="center" wrapText="1"/>
      <protection hidden="1"/>
    </xf>
    <xf numFmtId="164" fontId="6" fillId="3" borderId="51" xfId="3" applyFont="1" applyFill="1" applyBorder="1" applyAlignment="1" applyProtection="1">
      <alignment horizontal="right" vertical="center" wrapText="1"/>
      <protection hidden="1"/>
    </xf>
    <xf numFmtId="165" fontId="6" fillId="0" borderId="5" xfId="1" applyNumberFormat="1" applyFont="1" applyBorder="1" applyAlignment="1" applyProtection="1">
      <alignment horizontal="center" vertical="center" wrapText="1"/>
      <protection hidden="1"/>
    </xf>
    <xf numFmtId="165" fontId="6" fillId="0" borderId="0" xfId="1" applyNumberFormat="1" applyFont="1" applyAlignment="1" applyProtection="1">
      <alignment horizontal="center" vertical="center" wrapText="1"/>
      <protection hidden="1"/>
    </xf>
    <xf numFmtId="0" fontId="6" fillId="3" borderId="41" xfId="1" applyFont="1" applyFill="1" applyBorder="1" applyAlignment="1" applyProtection="1">
      <alignment horizontal="right" vertical="center" wrapText="1"/>
      <protection hidden="1"/>
    </xf>
    <xf numFmtId="0" fontId="6" fillId="3" borderId="42" xfId="1" applyFont="1" applyFill="1" applyBorder="1" applyAlignment="1" applyProtection="1">
      <alignment horizontal="right" vertical="center" wrapText="1"/>
      <protection hidden="1"/>
    </xf>
    <xf numFmtId="0" fontId="6" fillId="3" borderId="52" xfId="1" applyFont="1" applyFill="1" applyBorder="1" applyAlignment="1" applyProtection="1">
      <alignment horizontal="right" vertical="center" wrapText="1"/>
      <protection hidden="1"/>
    </xf>
    <xf numFmtId="164" fontId="6" fillId="3" borderId="41" xfId="3" applyFont="1" applyFill="1" applyBorder="1" applyAlignment="1" applyProtection="1">
      <alignment horizontal="right" vertical="center" wrapText="1"/>
      <protection hidden="1"/>
    </xf>
    <xf numFmtId="164" fontId="6" fillId="3" borderId="52" xfId="3" applyFont="1" applyFill="1" applyBorder="1" applyAlignment="1" applyProtection="1">
      <alignment horizontal="right" vertical="center" wrapText="1"/>
      <protection hidden="1"/>
    </xf>
    <xf numFmtId="164" fontId="6" fillId="0" borderId="5" xfId="3" applyFont="1" applyFill="1" applyBorder="1" applyAlignment="1" applyProtection="1">
      <alignment horizontal="right" vertical="center" wrapText="1"/>
      <protection hidden="1"/>
    </xf>
    <xf numFmtId="164" fontId="6" fillId="0" borderId="0" xfId="3" applyFont="1" applyFill="1" applyBorder="1" applyAlignment="1" applyProtection="1">
      <alignment horizontal="right" vertical="center" wrapText="1"/>
      <protection hidden="1"/>
    </xf>
    <xf numFmtId="0" fontId="7" fillId="0" borderId="46" xfId="1" applyFont="1" applyBorder="1" applyAlignment="1" applyProtection="1">
      <alignment horizontal="left" vertical="center" wrapText="1"/>
      <protection hidden="1"/>
    </xf>
    <xf numFmtId="0" fontId="7" fillId="0" borderId="47" xfId="1" applyFont="1" applyBorder="1" applyAlignment="1" applyProtection="1">
      <alignment horizontal="left" vertical="center" wrapText="1"/>
      <protection hidden="1"/>
    </xf>
    <xf numFmtId="0" fontId="7" fillId="0" borderId="48" xfId="1" applyFont="1" applyBorder="1" applyAlignment="1" applyProtection="1">
      <alignment horizontal="left" vertical="center" wrapText="1"/>
      <protection hidden="1"/>
    </xf>
    <xf numFmtId="0" fontId="2" fillId="3" borderId="2" xfId="1" applyFont="1" applyFill="1" applyBorder="1" applyAlignment="1" applyProtection="1">
      <alignment horizontal="right" vertical="center"/>
      <protection hidden="1"/>
    </xf>
    <xf numFmtId="0" fontId="2" fillId="3" borderId="3" xfId="1" applyFont="1" applyFill="1" applyBorder="1" applyAlignment="1" applyProtection="1">
      <alignment horizontal="right" vertical="center"/>
      <protection hidden="1"/>
    </xf>
    <xf numFmtId="0" fontId="2" fillId="3" borderId="4" xfId="1" applyFont="1" applyFill="1" applyBorder="1" applyAlignment="1" applyProtection="1">
      <alignment horizontal="right" vertical="center"/>
      <protection hidden="1"/>
    </xf>
    <xf numFmtId="164" fontId="6" fillId="3" borderId="2" xfId="3" applyFont="1" applyFill="1" applyBorder="1" applyAlignment="1" applyProtection="1">
      <alignment horizontal="right" vertical="center" wrapText="1"/>
      <protection hidden="1"/>
    </xf>
    <xf numFmtId="164" fontId="6" fillId="3" borderId="4" xfId="3" applyFont="1" applyFill="1" applyBorder="1" applyAlignment="1" applyProtection="1">
      <alignment horizontal="right" vertical="center" wrapText="1"/>
      <protection hidden="1"/>
    </xf>
    <xf numFmtId="0" fontId="6" fillId="0" borderId="6" xfId="1" applyFont="1" applyBorder="1" applyAlignment="1" applyProtection="1">
      <alignment horizontal="center" vertical="center"/>
      <protection hidden="1"/>
    </xf>
    <xf numFmtId="0" fontId="6" fillId="0" borderId="8" xfId="1" applyFont="1" applyBorder="1" applyAlignment="1" applyProtection="1">
      <alignment horizontal="center" vertical="center"/>
      <protection hidden="1"/>
    </xf>
    <xf numFmtId="0" fontId="6" fillId="0" borderId="2" xfId="1" applyFont="1" applyBorder="1" applyAlignment="1" applyProtection="1">
      <alignment horizontal="center" vertical="center"/>
      <protection hidden="1"/>
    </xf>
    <xf numFmtId="0" fontId="6" fillId="0" borderId="3" xfId="1" applyFont="1" applyBorder="1" applyAlignment="1" applyProtection="1">
      <alignment horizontal="center" vertical="center"/>
      <protection hidden="1"/>
    </xf>
    <xf numFmtId="0" fontId="6" fillId="0" borderId="4" xfId="1" applyFont="1" applyBorder="1" applyAlignment="1" applyProtection="1">
      <alignment horizontal="center" vertical="center"/>
      <protection hidden="1"/>
    </xf>
    <xf numFmtId="0" fontId="7" fillId="0" borderId="21" xfId="1" applyFont="1" applyBorder="1" applyAlignment="1" applyProtection="1">
      <alignment horizontal="left" vertical="center"/>
      <protection hidden="1"/>
    </xf>
    <xf numFmtId="0" fontId="7" fillId="0" borderId="17" xfId="1" applyFont="1" applyBorder="1" applyAlignment="1" applyProtection="1">
      <alignment horizontal="left" vertical="center"/>
      <protection hidden="1"/>
    </xf>
    <xf numFmtId="0" fontId="7" fillId="0" borderId="9" xfId="1" applyFont="1" applyBorder="1" applyAlignment="1" applyProtection="1">
      <alignment horizontal="left" vertical="center"/>
      <protection hidden="1"/>
    </xf>
    <xf numFmtId="0" fontId="7" fillId="0" borderId="20" xfId="1" applyFont="1" applyBorder="1" applyAlignment="1" applyProtection="1">
      <alignment horizontal="left" vertical="center"/>
      <protection hidden="1"/>
    </xf>
    <xf numFmtId="0" fontId="7" fillId="0" borderId="54" xfId="1" applyFont="1" applyBorder="1" applyAlignment="1" applyProtection="1">
      <alignment horizontal="left" vertical="center"/>
      <protection hidden="1"/>
    </xf>
    <xf numFmtId="0" fontId="7" fillId="0" borderId="31" xfId="1" applyFont="1" applyBorder="1" applyAlignment="1" applyProtection="1">
      <alignment horizontal="left" vertical="center"/>
      <protection hidden="1"/>
    </xf>
    <xf numFmtId="0" fontId="7" fillId="0" borderId="26" xfId="1" applyFont="1" applyBorder="1" applyAlignment="1" applyProtection="1">
      <alignment horizontal="left" vertical="center"/>
      <protection hidden="1"/>
    </xf>
    <xf numFmtId="0" fontId="7" fillId="0" borderId="27" xfId="1" applyFont="1" applyBorder="1" applyAlignment="1" applyProtection="1">
      <alignment horizontal="left" vertical="center"/>
      <protection hidden="1"/>
    </xf>
    <xf numFmtId="0" fontId="7" fillId="0" borderId="29" xfId="1" applyFont="1" applyBorder="1" applyAlignment="1" applyProtection="1">
      <alignment horizontal="left" vertical="center"/>
      <protection hidden="1"/>
    </xf>
    <xf numFmtId="0" fontId="7" fillId="0" borderId="23" xfId="1" applyFont="1" applyBorder="1" applyAlignment="1" applyProtection="1">
      <alignment horizontal="left" vertical="center"/>
      <protection hidden="1"/>
    </xf>
    <xf numFmtId="0" fontId="7" fillId="0" borderId="30" xfId="1" applyFont="1" applyBorder="1" applyAlignment="1" applyProtection="1">
      <alignment horizontal="left" vertical="center"/>
      <protection hidden="1"/>
    </xf>
    <xf numFmtId="0" fontId="7" fillId="0" borderId="36" xfId="1" applyFont="1" applyBorder="1" applyAlignment="1" applyProtection="1">
      <alignment horizontal="left" vertical="center"/>
      <protection hidden="1"/>
    </xf>
    <xf numFmtId="0" fontId="7" fillId="0" borderId="37" xfId="1" applyFont="1" applyBorder="1" applyAlignment="1" applyProtection="1">
      <alignment horizontal="left" vertical="center"/>
      <protection hidden="1"/>
    </xf>
    <xf numFmtId="0" fontId="7" fillId="0" borderId="39" xfId="1" applyFont="1" applyBorder="1" applyAlignment="1" applyProtection="1">
      <alignment horizontal="left" vertical="center"/>
      <protection hidden="1"/>
    </xf>
    <xf numFmtId="0" fontId="6" fillId="3" borderId="2" xfId="1" applyFont="1" applyFill="1" applyBorder="1" applyAlignment="1" applyProtection="1">
      <alignment horizontal="right" vertical="center"/>
      <protection hidden="1"/>
    </xf>
    <xf numFmtId="0" fontId="6" fillId="3" borderId="56" xfId="1" applyFont="1" applyFill="1" applyBorder="1" applyAlignment="1" applyProtection="1">
      <alignment horizontal="right" vertical="center"/>
      <protection hidden="1"/>
    </xf>
    <xf numFmtId="0" fontId="6" fillId="3" borderId="3" xfId="1" applyFont="1" applyFill="1" applyBorder="1" applyAlignment="1" applyProtection="1">
      <alignment horizontal="right" vertical="center"/>
      <protection hidden="1"/>
    </xf>
    <xf numFmtId="0" fontId="11" fillId="3" borderId="2" xfId="1" applyFont="1" applyFill="1" applyBorder="1" applyAlignment="1" applyProtection="1">
      <alignment horizontal="center" vertical="center" wrapText="1"/>
      <protection hidden="1"/>
    </xf>
    <xf numFmtId="0" fontId="11" fillId="3" borderId="3" xfId="1" applyFont="1" applyFill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center" vertical="center" wrapText="1"/>
      <protection hidden="1"/>
    </xf>
    <xf numFmtId="0" fontId="1" fillId="0" borderId="9" xfId="1" applyBorder="1" applyAlignment="1" applyProtection="1">
      <alignment horizontal="left" vertical="center" wrapText="1"/>
      <protection hidden="1"/>
    </xf>
    <xf numFmtId="0" fontId="1" fillId="0" borderId="20" xfId="1" applyBorder="1" applyAlignment="1" applyProtection="1">
      <alignment horizontal="left" vertical="center" wrapText="1"/>
      <protection hidden="1"/>
    </xf>
    <xf numFmtId="0" fontId="1" fillId="0" borderId="21" xfId="1" applyBorder="1" applyAlignment="1" applyProtection="1">
      <alignment horizontal="left" vertical="center" wrapText="1"/>
      <protection hidden="1"/>
    </xf>
    <xf numFmtId="0" fontId="6" fillId="0" borderId="56" xfId="1" applyFont="1" applyBorder="1" applyAlignment="1" applyProtection="1">
      <alignment horizontal="center" vertical="center"/>
      <protection hidden="1"/>
    </xf>
    <xf numFmtId="0" fontId="6" fillId="0" borderId="61" xfId="1" applyFont="1" applyBorder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2" borderId="57" xfId="1" applyFont="1" applyFill="1" applyBorder="1" applyAlignment="1" applyProtection="1">
      <alignment horizontal="left" vertical="center"/>
      <protection locked="0" hidden="1"/>
    </xf>
    <xf numFmtId="0" fontId="7" fillId="2" borderId="40" xfId="1" applyFont="1" applyFill="1" applyBorder="1" applyAlignment="1" applyProtection="1">
      <alignment horizontal="left" vertical="center"/>
      <protection locked="0" hidden="1"/>
    </xf>
    <xf numFmtId="0" fontId="6" fillId="3" borderId="4" xfId="1" applyFont="1" applyFill="1" applyBorder="1" applyAlignment="1" applyProtection="1">
      <alignment horizontal="right" vertical="center"/>
      <protection hidden="1"/>
    </xf>
    <xf numFmtId="0" fontId="7" fillId="2" borderId="39" xfId="1" applyFont="1" applyFill="1" applyBorder="1" applyAlignment="1" applyProtection="1">
      <alignment horizontal="left" vertical="center"/>
      <protection locked="0" hidden="1"/>
    </xf>
    <xf numFmtId="0" fontId="7" fillId="2" borderId="60" xfId="1" applyFont="1" applyFill="1" applyBorder="1" applyAlignment="1" applyProtection="1">
      <alignment horizontal="left" vertical="center"/>
      <protection locked="0"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7" fillId="0" borderId="56" xfId="1" applyFont="1" applyBorder="1" applyAlignment="1" applyProtection="1">
      <alignment horizontal="left" vertical="center"/>
      <protection hidden="1"/>
    </xf>
    <xf numFmtId="0" fontId="6" fillId="2" borderId="0" xfId="1" applyFont="1" applyFill="1" applyAlignment="1" applyProtection="1">
      <alignment horizontal="center" vertical="center"/>
      <protection hidden="1"/>
    </xf>
    <xf numFmtId="0" fontId="6" fillId="0" borderId="64" xfId="1" applyFont="1" applyBorder="1" applyAlignment="1" applyProtection="1">
      <alignment horizontal="left" vertical="center"/>
      <protection hidden="1"/>
    </xf>
    <xf numFmtId="0" fontId="6" fillId="0" borderId="65" xfId="1" applyFont="1" applyBorder="1" applyAlignment="1" applyProtection="1">
      <alignment horizontal="left" vertical="center"/>
      <protection hidden="1"/>
    </xf>
    <xf numFmtId="0" fontId="6" fillId="0" borderId="66" xfId="1" applyFont="1" applyBorder="1" applyAlignment="1" applyProtection="1">
      <alignment horizontal="left" vertical="center"/>
      <protection hidden="1"/>
    </xf>
    <xf numFmtId="164" fontId="6" fillId="0" borderId="65" xfId="3" applyFont="1" applyBorder="1" applyAlignment="1" applyProtection="1">
      <alignment horizontal="center" vertical="center"/>
      <protection hidden="1"/>
    </xf>
    <xf numFmtId="164" fontId="6" fillId="0" borderId="67" xfId="3" applyFont="1" applyBorder="1" applyAlignment="1" applyProtection="1">
      <alignment horizontal="center" vertical="center"/>
      <protection hidden="1"/>
    </xf>
    <xf numFmtId="0" fontId="1" fillId="0" borderId="26" xfId="1" applyBorder="1" applyAlignment="1" applyProtection="1">
      <alignment horizontal="left" vertical="center"/>
      <protection hidden="1"/>
    </xf>
    <xf numFmtId="0" fontId="1" fillId="0" borderId="27" xfId="1" applyBorder="1" applyAlignment="1" applyProtection="1">
      <alignment horizontal="left" vertical="center"/>
      <protection hidden="1"/>
    </xf>
    <xf numFmtId="0" fontId="1" fillId="0" borderId="29" xfId="1" applyBorder="1" applyAlignment="1" applyProtection="1">
      <alignment horizontal="left" vertical="center"/>
      <protection hidden="1"/>
    </xf>
    <xf numFmtId="0" fontId="6" fillId="0" borderId="59" xfId="1" applyFont="1" applyBorder="1" applyAlignment="1" applyProtection="1">
      <alignment horizontal="left" vertical="center"/>
      <protection hidden="1"/>
    </xf>
    <xf numFmtId="0" fontId="6" fillId="0" borderId="53" xfId="1" applyFont="1" applyBorder="1" applyAlignment="1" applyProtection="1">
      <alignment horizontal="left" vertical="center"/>
      <protection hidden="1"/>
    </xf>
    <xf numFmtId="0" fontId="6" fillId="0" borderId="68" xfId="1" applyFont="1" applyBorder="1" applyAlignment="1" applyProtection="1">
      <alignment horizontal="left" vertical="center"/>
      <protection hidden="1"/>
    </xf>
    <xf numFmtId="164" fontId="6" fillId="0" borderId="53" xfId="3" applyFont="1" applyBorder="1" applyAlignment="1" applyProtection="1">
      <alignment horizontal="center" vertical="center"/>
      <protection hidden="1"/>
    </xf>
    <xf numFmtId="164" fontId="6" fillId="0" borderId="69" xfId="3" applyFont="1" applyBorder="1" applyAlignment="1" applyProtection="1">
      <alignment horizontal="center" vertical="center"/>
      <protection hidden="1"/>
    </xf>
    <xf numFmtId="0" fontId="1" fillId="0" borderId="36" xfId="1" applyBorder="1" applyAlignment="1" applyProtection="1">
      <alignment horizontal="left" vertical="center"/>
      <protection hidden="1"/>
    </xf>
    <xf numFmtId="0" fontId="1" fillId="0" borderId="37" xfId="1" applyBorder="1" applyAlignment="1" applyProtection="1">
      <alignment horizontal="left" vertical="center"/>
      <protection hidden="1"/>
    </xf>
    <xf numFmtId="0" fontId="1" fillId="0" borderId="39" xfId="1" applyBorder="1" applyAlignment="1" applyProtection="1">
      <alignment horizontal="left" vertical="center"/>
      <protection hidden="1"/>
    </xf>
    <xf numFmtId="0" fontId="1" fillId="0" borderId="12" xfId="1" applyBorder="1" applyAlignment="1" applyProtection="1">
      <alignment horizontal="left" vertical="center"/>
      <protection hidden="1"/>
    </xf>
    <xf numFmtId="0" fontId="1" fillId="0" borderId="45" xfId="1" applyBorder="1" applyAlignment="1" applyProtection="1">
      <alignment horizontal="left" vertical="center"/>
      <protection hidden="1"/>
    </xf>
    <xf numFmtId="0" fontId="1" fillId="2" borderId="62" xfId="3" applyNumberFormat="1" applyFont="1" applyFill="1" applyBorder="1" applyAlignment="1" applyProtection="1">
      <alignment horizontal="center" vertical="center"/>
      <protection locked="0"/>
    </xf>
    <xf numFmtId="0" fontId="1" fillId="2" borderId="31" xfId="3" applyNumberFormat="1" applyFont="1" applyFill="1" applyBorder="1" applyAlignment="1" applyProtection="1">
      <alignment horizontal="center" vertical="center"/>
      <protection locked="0"/>
    </xf>
    <xf numFmtId="0" fontId="1" fillId="0" borderId="26" xfId="1" applyBorder="1" applyAlignment="1" applyProtection="1">
      <alignment horizontal="left" vertical="center" wrapText="1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6" fillId="0" borderId="63" xfId="1" applyFont="1" applyBorder="1" applyAlignment="1" applyProtection="1">
      <alignment horizontal="left" vertical="center"/>
      <protection hidden="1"/>
    </xf>
    <xf numFmtId="164" fontId="6" fillId="3" borderId="7" xfId="3" applyFont="1" applyFill="1" applyBorder="1" applyAlignment="1" applyProtection="1">
      <alignment horizontal="center" vertical="center"/>
      <protection hidden="1"/>
    </xf>
    <xf numFmtId="164" fontId="6" fillId="3" borderId="8" xfId="3" applyFont="1" applyFill="1" applyBorder="1" applyAlignment="1" applyProtection="1">
      <alignment horizontal="center" vertical="center"/>
      <protection hidden="1"/>
    </xf>
    <xf numFmtId="164" fontId="1" fillId="0" borderId="1" xfId="3" applyFont="1" applyBorder="1" applyAlignment="1" applyProtection="1">
      <alignment horizontal="center" vertical="center"/>
    </xf>
    <xf numFmtId="164" fontId="1" fillId="0" borderId="30" xfId="3" applyFont="1" applyBorder="1" applyAlignment="1" applyProtection="1">
      <alignment horizontal="center" vertical="center"/>
    </xf>
    <xf numFmtId="0" fontId="3" fillId="0" borderId="24" xfId="1" applyFont="1" applyBorder="1" applyAlignment="1" applyProtection="1">
      <alignment horizontal="center" vertical="center" wrapText="1"/>
      <protection hidden="1"/>
    </xf>
    <xf numFmtId="0" fontId="3" fillId="0" borderId="27" xfId="1" applyFont="1" applyBorder="1" applyAlignment="1" applyProtection="1">
      <alignment horizontal="center" vertical="center" wrapText="1"/>
      <protection hidden="1"/>
    </xf>
    <xf numFmtId="0" fontId="3" fillId="0" borderId="29" xfId="1" applyFont="1" applyBorder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6" fillId="0" borderId="70" xfId="1" applyFont="1" applyBorder="1" applyAlignment="1">
      <alignment horizontal="center" vertical="center" wrapText="1"/>
    </xf>
    <xf numFmtId="0" fontId="6" fillId="0" borderId="71" xfId="1" applyFont="1" applyBorder="1" applyAlignment="1">
      <alignment horizontal="center" vertical="center" wrapText="1"/>
    </xf>
    <xf numFmtId="164" fontId="1" fillId="0" borderId="62" xfId="3" applyFont="1" applyBorder="1" applyAlignment="1" applyProtection="1">
      <alignment horizontal="center" vertical="center"/>
    </xf>
    <xf numFmtId="164" fontId="1" fillId="0" borderId="31" xfId="3" applyFont="1" applyBorder="1" applyAlignment="1" applyProtection="1">
      <alignment horizontal="center" vertical="center"/>
    </xf>
    <xf numFmtId="164" fontId="1" fillId="0" borderId="47" xfId="3" applyFont="1" applyBorder="1" applyAlignment="1" applyProtection="1">
      <alignment horizontal="center" vertical="center"/>
    </xf>
    <xf numFmtId="164" fontId="1" fillId="0" borderId="73" xfId="3" applyFont="1" applyBorder="1" applyAlignment="1" applyProtection="1">
      <alignment horizontal="center" vertical="center"/>
    </xf>
    <xf numFmtId="0" fontId="14" fillId="0" borderId="74" xfId="1" applyFont="1" applyBorder="1" applyAlignment="1">
      <alignment horizontal="right" vertical="center"/>
    </xf>
    <xf numFmtId="0" fontId="14" fillId="0" borderId="75" xfId="1" applyFont="1" applyBorder="1" applyAlignment="1">
      <alignment horizontal="right" vertical="center"/>
    </xf>
    <xf numFmtId="0" fontId="14" fillId="0" borderId="76" xfId="1" applyFont="1" applyBorder="1" applyAlignment="1">
      <alignment horizontal="right" vertical="center"/>
    </xf>
    <xf numFmtId="164" fontId="6" fillId="0" borderId="77" xfId="3" applyFont="1" applyBorder="1" applyAlignment="1" applyProtection="1">
      <alignment horizontal="center" vertical="center"/>
    </xf>
    <xf numFmtId="164" fontId="6" fillId="0" borderId="78" xfId="3" applyFont="1" applyBorder="1" applyAlignment="1" applyProtection="1">
      <alignment horizontal="center" vertical="center"/>
    </xf>
    <xf numFmtId="164" fontId="1" fillId="0" borderId="24" xfId="3" applyFont="1" applyBorder="1" applyAlignment="1" applyProtection="1">
      <alignment horizontal="center" vertical="center"/>
    </xf>
    <xf numFmtId="164" fontId="1" fillId="0" borderId="28" xfId="3" applyFont="1" applyBorder="1" applyAlignment="1" applyProtection="1">
      <alignment horizontal="center" vertical="center"/>
    </xf>
    <xf numFmtId="10" fontId="1" fillId="0" borderId="26" xfId="1" applyNumberFormat="1" applyBorder="1" applyAlignment="1">
      <alignment horizontal="left" vertical="center"/>
    </xf>
  </cellXfs>
  <cellStyles count="6">
    <cellStyle name="Moeda 2" xfId="5" xr:uid="{51CEEB88-32FE-4A67-AF92-6EA6C5CDFB44}"/>
    <cellStyle name="Normal" xfId="0" builtinId="0"/>
    <cellStyle name="Normal 2" xfId="1" xr:uid="{0C37E671-C9FD-426A-B4D5-464CD259C5F4}"/>
    <cellStyle name="Porcentagem 2" xfId="2" xr:uid="{92590435-3744-466F-B4C0-C764E8EB5447}"/>
    <cellStyle name="Vírgula 2" xfId="3" xr:uid="{BFAB200B-33B5-40AE-A28F-BCFEDAB82EB3}"/>
    <cellStyle name="Vírgula 3" xfId="4" xr:uid="{B1E9D377-47CE-4827-B350-8CE118CDA0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66675</xdr:rowOff>
    </xdr:from>
    <xdr:to>
      <xdr:col>1</xdr:col>
      <xdr:colOff>447675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9736E6A-1B6C-4271-849C-378C5C0E4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8600"/>
          <a:ext cx="22669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66675</xdr:rowOff>
    </xdr:from>
    <xdr:to>
      <xdr:col>1</xdr:col>
      <xdr:colOff>447675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E4F5363-A921-41AE-A2B0-D30BEF502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225425"/>
          <a:ext cx="235585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66675</xdr:rowOff>
    </xdr:from>
    <xdr:to>
      <xdr:col>1</xdr:col>
      <xdr:colOff>447675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EE0FF1-71F1-4428-B5B1-BF61E7B99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225425"/>
          <a:ext cx="235585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66675</xdr:rowOff>
    </xdr:from>
    <xdr:to>
      <xdr:col>1</xdr:col>
      <xdr:colOff>444500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008BD66-636D-4083-AEA6-8C68800A7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225425"/>
          <a:ext cx="23526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66675</xdr:rowOff>
    </xdr:from>
    <xdr:to>
      <xdr:col>1</xdr:col>
      <xdr:colOff>447675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7F09EA3-242E-4A74-AE37-7A29463E6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225425"/>
          <a:ext cx="235585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95250</xdr:rowOff>
    </xdr:from>
    <xdr:to>
      <xdr:col>1</xdr:col>
      <xdr:colOff>1419225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27260C-4A73-4805-A6A5-C742516F6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57175"/>
          <a:ext cx="20193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092E402-1EBC-4826-8E7C-C9181571E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4668D27C-64F0-42C0-A5BB-60C5D7D06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C90985-5861-41F8-903E-BDA4A3960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18EA8AB-982F-4626-93DA-AD27A8DA5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D6406868-CA85-4386-85D8-DE2B092AD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D7456C-A96F-4EDA-938A-C1A0738F0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3680033-C674-4CCC-987D-7AF7ABCD0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99A5BC1-4974-4B26-B4DA-ACA63563E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3F1B5DEB-61D7-47FF-9098-54BC3B2C6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941BF8-1D63-4F3B-A915-74331B25B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CFAB022-1100-407F-9903-0F8F42F13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E3E1ABC-6D68-4813-8CBB-9AA7A4D51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9E9F299-9676-405F-BFAD-3CE2407CC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A1E594E-0784-47E5-9D97-C02B0E928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66675</xdr:rowOff>
    </xdr:from>
    <xdr:to>
      <xdr:col>1</xdr:col>
      <xdr:colOff>447675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0AEFA7E-7902-43E6-AD4C-DDECF4CB5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225425"/>
          <a:ext cx="235585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66675</xdr:rowOff>
    </xdr:from>
    <xdr:to>
      <xdr:col>1</xdr:col>
      <xdr:colOff>447675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C4B443-EDC2-4F4A-AFE6-A4992779C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225425"/>
          <a:ext cx="235585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66675</xdr:rowOff>
    </xdr:from>
    <xdr:to>
      <xdr:col>1</xdr:col>
      <xdr:colOff>447675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F4D7A8-35F8-4F8C-8A66-1DE790ECB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225425"/>
          <a:ext cx="235585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D1BE5-16CC-48D5-9895-5CBDC857B280}">
  <sheetPr>
    <pageSetUpPr fitToPage="1"/>
  </sheetPr>
  <dimension ref="A1:R61"/>
  <sheetViews>
    <sheetView showGridLines="0" zoomScale="80" zoomScaleNormal="80" workbookViewId="0">
      <selection activeCell="M11" sqref="M11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9.179687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9.179687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9.179687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9.179687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9.179687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9.179687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9.179687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9.179687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9.179687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9.179687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9.179687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9.179687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9.179687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9.179687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9.179687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9.179687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9.179687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9.179687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9.179687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9.179687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9.179687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9.179687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9.179687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9.179687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9.179687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9.179687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9.179687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9.179687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9.179687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9.179687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9.179687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9.179687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9.179687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9.179687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9.179687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9.179687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9.179687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9.179687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9.179687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9.179687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9.179687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9.179687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9.179687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9.179687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9.179687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9.179687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9.179687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9.179687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9.179687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9.179687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9.179687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9.179687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9.179687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9.179687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9.179687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9.179687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9.179687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9.179687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9.179687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9.179687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9.179687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9.179687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9.179687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9.17968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114" t="s">
        <v>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115" t="s">
        <v>1</v>
      </c>
      <c r="B5" s="115"/>
      <c r="C5" s="115"/>
      <c r="D5" s="115"/>
      <c r="E5" s="115"/>
      <c r="F5" s="115"/>
      <c r="G5" s="115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116" t="s">
        <v>2</v>
      </c>
      <c r="B6" s="117"/>
      <c r="C6" s="117"/>
      <c r="D6" s="117"/>
      <c r="E6" s="118"/>
      <c r="F6" s="7"/>
      <c r="G6" s="7"/>
      <c r="H6" s="6"/>
      <c r="I6" s="116" t="s">
        <v>3</v>
      </c>
      <c r="J6" s="117"/>
      <c r="K6" s="117"/>
      <c r="L6" s="117"/>
      <c r="M6" s="117"/>
      <c r="N6" s="118"/>
      <c r="O6" s="8"/>
      <c r="P6" s="7"/>
    </row>
    <row r="7" spans="1:18" ht="42" customHeight="1" x14ac:dyDescent="0.25">
      <c r="A7" s="119" t="s">
        <v>4</v>
      </c>
      <c r="B7" s="120"/>
      <c r="C7" s="121"/>
      <c r="D7" s="125" t="s">
        <v>5</v>
      </c>
      <c r="E7" s="126"/>
      <c r="F7" s="122"/>
      <c r="G7" s="123"/>
      <c r="H7" s="6"/>
      <c r="I7" s="122" t="s">
        <v>4</v>
      </c>
      <c r="J7" s="123"/>
      <c r="K7" s="123"/>
      <c r="L7" s="124"/>
      <c r="M7" s="127" t="str">
        <f>D7</f>
        <v>(Descrição do Cargo)</v>
      </c>
      <c r="N7" s="128"/>
      <c r="O7" s="122"/>
      <c r="P7" s="123"/>
    </row>
    <row r="8" spans="1:18" ht="13" customHeight="1" thickBot="1" x14ac:dyDescent="0.3">
      <c r="A8" s="122"/>
      <c r="B8" s="123"/>
      <c r="C8" s="124"/>
      <c r="D8" s="9" t="s">
        <v>6</v>
      </c>
      <c r="E8" s="10" t="s">
        <v>7</v>
      </c>
      <c r="F8" s="11"/>
      <c r="G8" s="12"/>
      <c r="H8" s="6"/>
      <c r="I8" s="122"/>
      <c r="J8" s="123"/>
      <c r="K8" s="123"/>
      <c r="L8" s="124"/>
      <c r="M8" s="9" t="s">
        <v>6</v>
      </c>
      <c r="N8" s="10" t="s">
        <v>7</v>
      </c>
      <c r="O8" s="11"/>
      <c r="P8" s="12"/>
    </row>
    <row r="9" spans="1:18" ht="13" customHeight="1" x14ac:dyDescent="0.25">
      <c r="A9" s="141" t="s">
        <v>8</v>
      </c>
      <c r="B9" s="142"/>
      <c r="C9" s="143"/>
      <c r="D9" s="13"/>
      <c r="E9" s="14">
        <f>SUM(N9:N15)</f>
        <v>0</v>
      </c>
      <c r="F9" s="15"/>
      <c r="G9" s="16"/>
      <c r="H9" s="6"/>
      <c r="I9" s="144" t="s">
        <v>9</v>
      </c>
      <c r="J9" s="147" t="s">
        <v>10</v>
      </c>
      <c r="K9" s="148"/>
      <c r="L9" s="149"/>
      <c r="M9" s="17"/>
      <c r="N9" s="18"/>
      <c r="O9" s="19"/>
      <c r="P9" s="16"/>
    </row>
    <row r="10" spans="1:18" ht="13" customHeight="1" x14ac:dyDescent="0.25">
      <c r="A10" s="134" t="s">
        <v>11</v>
      </c>
      <c r="B10" s="135"/>
      <c r="C10" s="136"/>
      <c r="D10" s="20">
        <f>J41</f>
        <v>0.64160720000000016</v>
      </c>
      <c r="E10" s="21">
        <f>E9*J41</f>
        <v>0</v>
      </c>
      <c r="F10" s="15"/>
      <c r="G10" s="16"/>
      <c r="H10" s="6"/>
      <c r="I10" s="145"/>
      <c r="J10" s="131" t="s">
        <v>12</v>
      </c>
      <c r="K10" s="132"/>
      <c r="L10" s="133"/>
      <c r="M10" s="22"/>
      <c r="N10" s="23">
        <f>M10*N9</f>
        <v>0</v>
      </c>
      <c r="O10" s="19"/>
      <c r="P10" s="16"/>
    </row>
    <row r="11" spans="1:18" ht="13" customHeight="1" x14ac:dyDescent="0.25">
      <c r="A11" s="134" t="s">
        <v>13</v>
      </c>
      <c r="B11" s="135"/>
      <c r="C11" s="136"/>
      <c r="D11" s="20"/>
      <c r="E11" s="21">
        <f>SUM(N16:N22)</f>
        <v>0</v>
      </c>
      <c r="F11" s="15"/>
      <c r="G11" s="16"/>
      <c r="H11" s="24"/>
      <c r="I11" s="145"/>
      <c r="J11" s="131" t="s">
        <v>14</v>
      </c>
      <c r="K11" s="132"/>
      <c r="L11" s="133"/>
      <c r="M11" s="22"/>
      <c r="N11" s="23">
        <f>N46*M11</f>
        <v>0</v>
      </c>
      <c r="O11" s="19"/>
      <c r="P11" s="16"/>
    </row>
    <row r="12" spans="1:18" ht="13" customHeight="1" x14ac:dyDescent="0.25">
      <c r="A12" s="134" t="s">
        <v>15</v>
      </c>
      <c r="B12" s="135"/>
      <c r="C12" s="136"/>
      <c r="D12" s="20"/>
      <c r="E12" s="21">
        <f>SUM(N23:N26)</f>
        <v>0</v>
      </c>
      <c r="F12" s="15"/>
      <c r="G12" s="16"/>
      <c r="H12" s="6"/>
      <c r="I12" s="145"/>
      <c r="J12" s="131" t="s">
        <v>16</v>
      </c>
      <c r="K12" s="132"/>
      <c r="L12" s="133"/>
      <c r="M12" s="25"/>
      <c r="N12" s="26"/>
      <c r="O12" s="19"/>
      <c r="P12" s="16"/>
    </row>
    <row r="13" spans="1:18" ht="13" customHeight="1" thickBot="1" x14ac:dyDescent="0.3">
      <c r="A13" s="150" t="s">
        <v>17</v>
      </c>
      <c r="B13" s="151"/>
      <c r="C13" s="152"/>
      <c r="D13" s="129">
        <f>SUM(E9:E12)</f>
        <v>0</v>
      </c>
      <c r="E13" s="130"/>
      <c r="F13" s="15"/>
      <c r="G13" s="16"/>
      <c r="H13" s="6"/>
      <c r="I13" s="145"/>
      <c r="J13" s="131" t="s">
        <v>18</v>
      </c>
      <c r="K13" s="132"/>
      <c r="L13" s="133"/>
      <c r="M13" s="25"/>
      <c r="N13" s="27"/>
      <c r="O13" s="19"/>
      <c r="P13" s="16"/>
    </row>
    <row r="14" spans="1:18" ht="13" customHeight="1" x14ac:dyDescent="0.25">
      <c r="A14" s="134" t="s">
        <v>19</v>
      </c>
      <c r="B14" s="135"/>
      <c r="C14" s="136"/>
      <c r="D14" s="28"/>
      <c r="E14" s="21">
        <f>D13*D14</f>
        <v>0</v>
      </c>
      <c r="F14" s="137"/>
      <c r="G14" s="138"/>
      <c r="H14" s="6"/>
      <c r="I14" s="145"/>
      <c r="J14" s="131" t="s">
        <v>20</v>
      </c>
      <c r="K14" s="132"/>
      <c r="L14" s="133"/>
      <c r="M14" s="25"/>
      <c r="N14" s="27"/>
      <c r="O14" s="139" t="s">
        <v>21</v>
      </c>
      <c r="P14" s="153" t="s">
        <v>22</v>
      </c>
      <c r="Q14" s="155" t="s">
        <v>23</v>
      </c>
      <c r="R14" s="157" t="s">
        <v>24</v>
      </c>
    </row>
    <row r="15" spans="1:18" ht="13" customHeight="1" thickBot="1" x14ac:dyDescent="0.3">
      <c r="A15" s="134" t="s">
        <v>25</v>
      </c>
      <c r="B15" s="135"/>
      <c r="C15" s="136"/>
      <c r="D15" s="28"/>
      <c r="E15" s="21">
        <f>D15*(D13+E14)</f>
        <v>0</v>
      </c>
      <c r="F15" s="15"/>
      <c r="G15" s="16"/>
      <c r="H15" s="6"/>
      <c r="I15" s="146"/>
      <c r="J15" s="159" t="s">
        <v>26</v>
      </c>
      <c r="K15" s="160"/>
      <c r="L15" s="161"/>
      <c r="M15" s="29"/>
      <c r="N15" s="30"/>
      <c r="O15" s="140"/>
      <c r="P15" s="154"/>
      <c r="Q15" s="156"/>
      <c r="R15" s="158"/>
    </row>
    <row r="16" spans="1:18" ht="13" customHeight="1" thickBot="1" x14ac:dyDescent="0.3">
      <c r="A16" s="150" t="s">
        <v>27</v>
      </c>
      <c r="B16" s="151"/>
      <c r="C16" s="152"/>
      <c r="D16" s="129">
        <f>SUM(E14:E15)</f>
        <v>0</v>
      </c>
      <c r="E16" s="130"/>
      <c r="F16" s="15"/>
      <c r="G16" s="16"/>
      <c r="H16" s="6"/>
      <c r="I16" s="144" t="s">
        <v>28</v>
      </c>
      <c r="J16" s="162" t="s">
        <v>29</v>
      </c>
      <c r="K16" s="163"/>
      <c r="L16" s="164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150" t="s">
        <v>30</v>
      </c>
      <c r="B17" s="151"/>
      <c r="C17" s="152"/>
      <c r="D17" s="129">
        <f>D13+D16</f>
        <v>0</v>
      </c>
      <c r="E17" s="130"/>
      <c r="F17" s="177"/>
      <c r="G17" s="178"/>
      <c r="H17" s="6"/>
      <c r="I17" s="145"/>
      <c r="J17" s="131" t="s">
        <v>31</v>
      </c>
      <c r="K17" s="132"/>
      <c r="L17" s="133"/>
      <c r="M17" s="25"/>
      <c r="N17" s="27"/>
    </row>
    <row r="18" spans="1:16" ht="13" customHeight="1" thickBot="1" x14ac:dyDescent="0.3">
      <c r="A18" s="179" t="s">
        <v>32</v>
      </c>
      <c r="B18" s="180"/>
      <c r="C18" s="181"/>
      <c r="D18" s="37">
        <f>N35</f>
        <v>0</v>
      </c>
      <c r="E18" s="38">
        <f>((D13+D16)/(1-N35))*D18</f>
        <v>0</v>
      </c>
      <c r="F18" s="177"/>
      <c r="G18" s="178"/>
      <c r="H18" s="6"/>
      <c r="I18" s="145"/>
      <c r="J18" s="131" t="s">
        <v>33</v>
      </c>
      <c r="K18" s="132"/>
      <c r="L18" s="133"/>
      <c r="M18" s="25"/>
      <c r="N18" s="27"/>
      <c r="O18" s="19"/>
      <c r="P18" s="16"/>
    </row>
    <row r="19" spans="1:16" ht="13" customHeight="1" thickTop="1" thickBot="1" x14ac:dyDescent="0.3">
      <c r="A19" s="165" t="s">
        <v>34</v>
      </c>
      <c r="B19" s="166"/>
      <c r="C19" s="167"/>
      <c r="D19" s="168">
        <f>D17+E18</f>
        <v>0</v>
      </c>
      <c r="E19" s="169"/>
      <c r="F19" s="15"/>
      <c r="G19" s="16"/>
      <c r="H19" s="6"/>
      <c r="I19" s="145"/>
      <c r="J19" s="131" t="s">
        <v>35</v>
      </c>
      <c r="K19" s="132"/>
      <c r="L19" s="133"/>
      <c r="M19" s="25"/>
      <c r="N19" s="27"/>
      <c r="O19" s="170"/>
      <c r="P19" s="171"/>
    </row>
    <row r="20" spans="1:16" ht="13" customHeight="1" thickTop="1" thickBot="1" x14ac:dyDescent="0.3">
      <c r="A20" s="172" t="s">
        <v>36</v>
      </c>
      <c r="B20" s="173"/>
      <c r="C20" s="174"/>
      <c r="D20" s="175">
        <f>IF(D19=0,0,D19/E9)</f>
        <v>0</v>
      </c>
      <c r="E20" s="176" t="e">
        <f>D19+#REF!</f>
        <v>#REF!</v>
      </c>
      <c r="F20" s="177"/>
      <c r="G20" s="178"/>
      <c r="H20" s="6"/>
      <c r="I20" s="145"/>
      <c r="J20" s="131" t="s">
        <v>37</v>
      </c>
      <c r="K20" s="132"/>
      <c r="L20" s="133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8"/>
      <c r="G21" s="178"/>
      <c r="H21" s="6"/>
      <c r="I21" s="145"/>
      <c r="J21" s="131" t="s">
        <v>39</v>
      </c>
      <c r="K21" s="132"/>
      <c r="L21" s="133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46"/>
      <c r="J22" s="159" t="s">
        <v>41</v>
      </c>
      <c r="K22" s="160"/>
      <c r="L22" s="161"/>
      <c r="M22" s="29"/>
      <c r="N22" s="30"/>
      <c r="O22" s="177"/>
      <c r="P22" s="178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44" t="s">
        <v>43</v>
      </c>
      <c r="J23" s="162" t="s">
        <v>44</v>
      </c>
      <c r="K23" s="163"/>
      <c r="L23" s="164"/>
      <c r="M23" s="31"/>
      <c r="N23" s="26"/>
      <c r="O23" s="177"/>
      <c r="P23" s="178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45"/>
      <c r="J24" s="131" t="s">
        <v>46</v>
      </c>
      <c r="K24" s="132"/>
      <c r="L24" s="133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45"/>
      <c r="J25" s="131" t="s">
        <v>47</v>
      </c>
      <c r="K25" s="132"/>
      <c r="L25" s="133"/>
      <c r="M25" s="25"/>
      <c r="N25" s="27"/>
      <c r="O25" s="177"/>
      <c r="P25" s="178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46"/>
      <c r="J26" s="159" t="s">
        <v>48</v>
      </c>
      <c r="K26" s="160"/>
      <c r="L26" s="161"/>
      <c r="M26" s="29"/>
      <c r="N26" s="30"/>
      <c r="O26" s="178"/>
      <c r="P26" s="178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82" t="s">
        <v>49</v>
      </c>
      <c r="J27" s="183"/>
      <c r="K27" s="183"/>
      <c r="L27" s="184"/>
      <c r="M27" s="185">
        <f>SUM(N9:N26)</f>
        <v>0</v>
      </c>
      <c r="N27" s="186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7" t="s">
        <v>52</v>
      </c>
      <c r="B30" s="188"/>
      <c r="C30" s="189" t="s">
        <v>53</v>
      </c>
      <c r="D30" s="190"/>
      <c r="E30" s="191"/>
      <c r="F30" s="189" t="s">
        <v>54</v>
      </c>
      <c r="G30" s="190"/>
      <c r="H30" s="190"/>
      <c r="I30" s="190"/>
      <c r="J30" s="191"/>
      <c r="K30" s="47"/>
      <c r="L30" s="189" t="s">
        <v>55</v>
      </c>
      <c r="M30" s="191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92" t="s">
        <v>58</v>
      </c>
      <c r="D31" s="193"/>
      <c r="E31" s="51">
        <v>8.3299999999999999E-2</v>
      </c>
      <c r="F31" s="194" t="s">
        <v>59</v>
      </c>
      <c r="G31" s="195"/>
      <c r="H31" s="195"/>
      <c r="I31" s="192"/>
      <c r="J31" s="52"/>
      <c r="K31" s="53"/>
      <c r="L31" s="196" t="s">
        <v>60</v>
      </c>
      <c r="M31" s="197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98" t="s">
        <v>63</v>
      </c>
      <c r="G32" s="199"/>
      <c r="H32" s="199"/>
      <c r="I32" s="200"/>
      <c r="J32" s="59">
        <f>B36*J31</f>
        <v>0</v>
      </c>
      <c r="K32" s="53"/>
      <c r="L32" s="201" t="s">
        <v>64</v>
      </c>
      <c r="M32" s="202"/>
      <c r="N32" s="60"/>
    </row>
    <row r="33" spans="1:16" ht="13" customHeight="1" thickBot="1" x14ac:dyDescent="0.3">
      <c r="A33" s="55" t="s">
        <v>65</v>
      </c>
      <c r="B33" s="56">
        <v>0.01</v>
      </c>
      <c r="C33" s="198" t="s">
        <v>66</v>
      </c>
      <c r="D33" s="200"/>
      <c r="E33" s="61">
        <v>0.1111</v>
      </c>
      <c r="F33" s="203" t="s">
        <v>67</v>
      </c>
      <c r="G33" s="204"/>
      <c r="H33" s="204"/>
      <c r="I33" s="205"/>
      <c r="J33" s="62">
        <f>(((0.08*0.5*0.9*(1+(5/56)+(5/56)+(1/3)*(5/56)))))</f>
        <v>4.3499999999999997E-2</v>
      </c>
      <c r="K33" s="6"/>
      <c r="L33" s="201" t="s">
        <v>68</v>
      </c>
      <c r="M33" s="202"/>
      <c r="N33" s="60"/>
    </row>
    <row r="34" spans="1:16" ht="13" customHeight="1" thickBot="1" x14ac:dyDescent="0.3">
      <c r="A34" s="55" t="s">
        <v>69</v>
      </c>
      <c r="B34" s="56">
        <v>2E-3</v>
      </c>
      <c r="C34" s="200" t="s">
        <v>70</v>
      </c>
      <c r="D34" s="217"/>
      <c r="E34" s="63"/>
      <c r="F34" s="206" t="s">
        <v>71</v>
      </c>
      <c r="G34" s="208"/>
      <c r="H34" s="208"/>
      <c r="I34" s="207"/>
      <c r="J34" s="64">
        <f>SUM(J31:J33)</f>
        <v>4.3499999999999997E-2</v>
      </c>
      <c r="K34" s="6"/>
      <c r="L34" s="218" t="s">
        <v>72</v>
      </c>
      <c r="M34" s="219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206" t="s">
        <v>75</v>
      </c>
      <c r="M35" s="220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89" t="s">
        <v>80</v>
      </c>
      <c r="G37" s="190"/>
      <c r="H37" s="190"/>
      <c r="I37" s="190"/>
      <c r="J37" s="191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221" t="s">
        <v>82</v>
      </c>
      <c r="D38" s="222"/>
      <c r="E38" s="71"/>
      <c r="F38" s="223" t="s">
        <v>83</v>
      </c>
      <c r="G38" s="224"/>
      <c r="H38" s="224"/>
      <c r="I38" s="225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206" t="s">
        <v>86</v>
      </c>
      <c r="D39" s="207"/>
      <c r="E39" s="64">
        <f>SUM(E31:E38)</f>
        <v>0.19440000000000002</v>
      </c>
      <c r="F39" s="206" t="s">
        <v>87</v>
      </c>
      <c r="G39" s="208"/>
      <c r="H39" s="208"/>
      <c r="I39" s="207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7.15" customHeight="1" thickBot="1" x14ac:dyDescent="0.3">
      <c r="A43" s="6"/>
      <c r="B43" s="6"/>
      <c r="C43" s="6"/>
      <c r="D43" s="41"/>
      <c r="E43" s="6"/>
      <c r="F43" s="6"/>
      <c r="G43" s="6"/>
      <c r="H43" s="6"/>
      <c r="I43" s="209" t="s">
        <v>91</v>
      </c>
      <c r="J43" s="210"/>
      <c r="K43" s="210"/>
      <c r="L43" s="210"/>
      <c r="M43" s="210"/>
      <c r="N43" s="211"/>
      <c r="O43" s="6"/>
      <c r="P43" s="6"/>
    </row>
    <row r="44" spans="1:16" ht="30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212" t="s">
        <v>93</v>
      </c>
      <c r="J44" s="213"/>
      <c r="K44" s="213"/>
      <c r="L44" s="213"/>
      <c r="M44" s="214"/>
      <c r="N44" s="84"/>
      <c r="O44" s="6"/>
      <c r="P44" s="6"/>
    </row>
    <row r="45" spans="1:16" ht="39" customHeight="1" thickBot="1" x14ac:dyDescent="0.3">
      <c r="A45" s="189" t="s">
        <v>4</v>
      </c>
      <c r="B45" s="215"/>
      <c r="C45" s="85" t="s">
        <v>94</v>
      </c>
      <c r="D45" s="85" t="s">
        <v>95</v>
      </c>
      <c r="E45" s="85" t="s">
        <v>96</v>
      </c>
      <c r="F45" s="216" t="s">
        <v>97</v>
      </c>
      <c r="G45" s="118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243" t="str">
        <f>D7</f>
        <v>(Descrição do Cargo)</v>
      </c>
      <c r="B46" s="244"/>
      <c r="C46" s="90"/>
      <c r="D46" s="90"/>
      <c r="E46" s="91">
        <f>D19</f>
        <v>0</v>
      </c>
      <c r="F46" s="245"/>
      <c r="G46" s="246"/>
      <c r="H46" s="6"/>
      <c r="I46" s="247" t="s">
        <v>99</v>
      </c>
      <c r="J46" s="233"/>
      <c r="K46" s="233"/>
      <c r="L46" s="233"/>
      <c r="M46" s="234"/>
      <c r="N46" s="89"/>
      <c r="O46" s="6"/>
      <c r="P46" s="6"/>
    </row>
    <row r="47" spans="1:16" ht="18" customHeight="1" thickBot="1" x14ac:dyDescent="0.3">
      <c r="A47" s="248" t="s">
        <v>100</v>
      </c>
      <c r="B47" s="249"/>
      <c r="C47" s="249"/>
      <c r="D47" s="249"/>
      <c r="E47" s="250"/>
      <c r="F47" s="251">
        <f>IF(D46=0,0,ROUND(((E46/D46)*F46),2))</f>
        <v>0</v>
      </c>
      <c r="G47" s="252"/>
      <c r="H47" s="6"/>
      <c r="I47" s="232" t="s">
        <v>101</v>
      </c>
      <c r="J47" s="233"/>
      <c r="K47" s="233"/>
      <c r="L47" s="233"/>
      <c r="M47" s="234"/>
      <c r="N47" s="92"/>
      <c r="O47" s="6"/>
      <c r="P47" s="6"/>
    </row>
    <row r="48" spans="1:16" ht="18" customHeight="1" thickTop="1" thickBot="1" x14ac:dyDescent="0.3">
      <c r="A48" s="227" t="s">
        <v>102</v>
      </c>
      <c r="B48" s="228"/>
      <c r="C48" s="228"/>
      <c r="D48" s="228"/>
      <c r="E48" s="229"/>
      <c r="F48" s="230">
        <f>F47*C46</f>
        <v>0</v>
      </c>
      <c r="G48" s="231"/>
      <c r="H48" s="6"/>
      <c r="I48" s="232" t="s">
        <v>103</v>
      </c>
      <c r="J48" s="233"/>
      <c r="K48" s="233"/>
      <c r="L48" s="233"/>
      <c r="M48" s="234"/>
      <c r="N48" s="92"/>
      <c r="O48" s="6"/>
      <c r="P48" s="6"/>
    </row>
    <row r="49" spans="1:17" ht="18" customHeight="1" thickTop="1" thickBot="1" x14ac:dyDescent="0.3">
      <c r="A49" s="235" t="s">
        <v>104</v>
      </c>
      <c r="B49" s="236"/>
      <c r="C49" s="236"/>
      <c r="D49" s="236"/>
      <c r="E49" s="237"/>
      <c r="F49" s="238">
        <f>F48*N49</f>
        <v>0</v>
      </c>
      <c r="G49" s="239"/>
      <c r="H49" s="6"/>
      <c r="I49" s="240" t="s">
        <v>105</v>
      </c>
      <c r="J49" s="241"/>
      <c r="K49" s="241"/>
      <c r="L49" s="241"/>
      <c r="M49" s="242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226" t="s">
        <v>107</v>
      </c>
      <c r="B51" s="226"/>
      <c r="C51" s="226"/>
      <c r="D51" s="226"/>
      <c r="E51" s="226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password="9210" sheet="1" selectLockedCells="1"/>
  <protectedRanges>
    <protectedRange sqref="D7" name="Intervalo1"/>
  </protectedRanges>
  <mergeCells count="102"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59669-0E1A-4F9B-88A9-28573B293D1E}">
  <sheetPr>
    <pageSetUpPr fitToPage="1"/>
  </sheetPr>
  <dimension ref="A1:R61"/>
  <sheetViews>
    <sheetView showGridLines="0" zoomScale="80" zoomScaleNormal="80" workbookViewId="0">
      <selection activeCell="M11" sqref="M11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8.726562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8.726562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8.726562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8.726562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8.726562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8.726562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8.726562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8.726562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8.726562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8.726562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8.726562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8.726562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8.726562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8.726562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8.726562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8.726562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8.726562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8.726562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8.726562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8.726562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8.726562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8.726562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8.726562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8.726562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8.726562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8.726562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8.726562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8.726562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8.726562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8.726562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8.726562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8.726562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8.726562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8.726562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8.726562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8.726562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8.726562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8.726562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8.726562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8.726562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8.726562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8.726562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8.726562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8.726562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8.726562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8.726562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8.726562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8.726562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8.726562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8.726562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8.726562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8.726562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8.726562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8.726562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8.726562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8.726562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8.726562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8.726562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8.726562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8.726562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8.726562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8.726562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8.726562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8.726562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114" t="s">
        <v>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115" t="s">
        <v>1</v>
      </c>
      <c r="B5" s="115"/>
      <c r="C5" s="115"/>
      <c r="D5" s="115"/>
      <c r="E5" s="115"/>
      <c r="F5" s="115"/>
      <c r="G5" s="115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116" t="s">
        <v>2</v>
      </c>
      <c r="B6" s="117"/>
      <c r="C6" s="117"/>
      <c r="D6" s="117"/>
      <c r="E6" s="118"/>
      <c r="F6" s="7"/>
      <c r="G6" s="7"/>
      <c r="H6" s="6"/>
      <c r="I6" s="116" t="s">
        <v>3</v>
      </c>
      <c r="J6" s="117"/>
      <c r="K6" s="117"/>
      <c r="L6" s="117"/>
      <c r="M6" s="117"/>
      <c r="N6" s="118"/>
      <c r="O6" s="8"/>
      <c r="P6" s="7"/>
    </row>
    <row r="7" spans="1:18" ht="42" customHeight="1" x14ac:dyDescent="0.25">
      <c r="A7" s="119" t="s">
        <v>4</v>
      </c>
      <c r="B7" s="120"/>
      <c r="C7" s="121"/>
      <c r="D7" s="125" t="s">
        <v>5</v>
      </c>
      <c r="E7" s="126"/>
      <c r="F7" s="122"/>
      <c r="G7" s="123"/>
      <c r="H7" s="6"/>
      <c r="I7" s="122" t="s">
        <v>4</v>
      </c>
      <c r="J7" s="123"/>
      <c r="K7" s="123"/>
      <c r="L7" s="124"/>
      <c r="M7" s="127" t="str">
        <f>D7</f>
        <v>(Descrição do Cargo)</v>
      </c>
      <c r="N7" s="128"/>
      <c r="O7" s="122"/>
      <c r="P7" s="123"/>
    </row>
    <row r="8" spans="1:18" ht="13" customHeight="1" thickBot="1" x14ac:dyDescent="0.3">
      <c r="A8" s="122"/>
      <c r="B8" s="123"/>
      <c r="C8" s="124"/>
      <c r="D8" s="9" t="s">
        <v>6</v>
      </c>
      <c r="E8" s="10" t="s">
        <v>7</v>
      </c>
      <c r="F8" s="11"/>
      <c r="G8" s="12"/>
      <c r="H8" s="6"/>
      <c r="I8" s="122"/>
      <c r="J8" s="123"/>
      <c r="K8" s="123"/>
      <c r="L8" s="124"/>
      <c r="M8" s="9" t="s">
        <v>6</v>
      </c>
      <c r="N8" s="10" t="s">
        <v>7</v>
      </c>
      <c r="O8" s="11"/>
      <c r="P8" s="12"/>
    </row>
    <row r="9" spans="1:18" ht="13" customHeight="1" x14ac:dyDescent="0.25">
      <c r="A9" s="141" t="s">
        <v>8</v>
      </c>
      <c r="B9" s="142"/>
      <c r="C9" s="143"/>
      <c r="D9" s="13"/>
      <c r="E9" s="14">
        <f>SUM(N9:N15)</f>
        <v>0</v>
      </c>
      <c r="F9" s="15"/>
      <c r="G9" s="16"/>
      <c r="H9" s="6"/>
      <c r="I9" s="144" t="s">
        <v>9</v>
      </c>
      <c r="J9" s="147" t="s">
        <v>10</v>
      </c>
      <c r="K9" s="148"/>
      <c r="L9" s="149"/>
      <c r="M9" s="17"/>
      <c r="N9" s="18"/>
      <c r="O9" s="19"/>
      <c r="P9" s="16"/>
    </row>
    <row r="10" spans="1:18" ht="13" customHeight="1" x14ac:dyDescent="0.25">
      <c r="A10" s="134" t="s">
        <v>11</v>
      </c>
      <c r="B10" s="135"/>
      <c r="C10" s="136"/>
      <c r="D10" s="20">
        <f>J41</f>
        <v>0.64160720000000016</v>
      </c>
      <c r="E10" s="21">
        <f>E9*J41</f>
        <v>0</v>
      </c>
      <c r="F10" s="15"/>
      <c r="G10" s="16"/>
      <c r="H10" s="6"/>
      <c r="I10" s="145"/>
      <c r="J10" s="131" t="s">
        <v>12</v>
      </c>
      <c r="K10" s="132"/>
      <c r="L10" s="133"/>
      <c r="M10" s="22"/>
      <c r="N10" s="23">
        <f>M10*N9</f>
        <v>0</v>
      </c>
      <c r="O10" s="19"/>
      <c r="P10" s="16"/>
    </row>
    <row r="11" spans="1:18" ht="13" customHeight="1" x14ac:dyDescent="0.25">
      <c r="A11" s="134" t="s">
        <v>13</v>
      </c>
      <c r="B11" s="135"/>
      <c r="C11" s="136"/>
      <c r="D11" s="20"/>
      <c r="E11" s="21">
        <f>SUM(N16:N22)</f>
        <v>0</v>
      </c>
      <c r="F11" s="15"/>
      <c r="G11" s="16"/>
      <c r="H11" s="24"/>
      <c r="I11" s="145"/>
      <c r="J11" s="131" t="s">
        <v>14</v>
      </c>
      <c r="K11" s="132"/>
      <c r="L11" s="133"/>
      <c r="M11" s="22"/>
      <c r="N11" s="23">
        <f>N46*M11</f>
        <v>0</v>
      </c>
      <c r="O11" s="19"/>
      <c r="P11" s="16"/>
    </row>
    <row r="12" spans="1:18" ht="13" customHeight="1" x14ac:dyDescent="0.25">
      <c r="A12" s="134" t="s">
        <v>15</v>
      </c>
      <c r="B12" s="135"/>
      <c r="C12" s="136"/>
      <c r="D12" s="20"/>
      <c r="E12" s="21">
        <f>SUM(N23:N26)</f>
        <v>0</v>
      </c>
      <c r="F12" s="15"/>
      <c r="G12" s="16"/>
      <c r="H12" s="6"/>
      <c r="I12" s="145"/>
      <c r="J12" s="131" t="s">
        <v>16</v>
      </c>
      <c r="K12" s="132"/>
      <c r="L12" s="133"/>
      <c r="M12" s="25"/>
      <c r="N12" s="26"/>
      <c r="O12" s="19"/>
      <c r="P12" s="16"/>
    </row>
    <row r="13" spans="1:18" ht="13" customHeight="1" thickBot="1" x14ac:dyDescent="0.3">
      <c r="A13" s="150" t="s">
        <v>17</v>
      </c>
      <c r="B13" s="151"/>
      <c r="C13" s="152"/>
      <c r="D13" s="129">
        <f>SUM(E9:E12)</f>
        <v>0</v>
      </c>
      <c r="E13" s="130"/>
      <c r="F13" s="15"/>
      <c r="G13" s="16"/>
      <c r="H13" s="6"/>
      <c r="I13" s="145"/>
      <c r="J13" s="131" t="s">
        <v>18</v>
      </c>
      <c r="K13" s="132"/>
      <c r="L13" s="133"/>
      <c r="M13" s="25"/>
      <c r="N13" s="27"/>
      <c r="O13" s="19"/>
      <c r="P13" s="16"/>
    </row>
    <row r="14" spans="1:18" ht="13" customHeight="1" x14ac:dyDescent="0.25">
      <c r="A14" s="134" t="s">
        <v>19</v>
      </c>
      <c r="B14" s="135"/>
      <c r="C14" s="136"/>
      <c r="D14" s="28"/>
      <c r="E14" s="21">
        <f>D13*D14</f>
        <v>0</v>
      </c>
      <c r="F14" s="137"/>
      <c r="G14" s="138"/>
      <c r="H14" s="6"/>
      <c r="I14" s="145"/>
      <c r="J14" s="131" t="s">
        <v>20</v>
      </c>
      <c r="K14" s="132"/>
      <c r="L14" s="133"/>
      <c r="M14" s="25"/>
      <c r="N14" s="27"/>
      <c r="O14" s="139" t="s">
        <v>21</v>
      </c>
      <c r="P14" s="153" t="s">
        <v>22</v>
      </c>
      <c r="Q14" s="155" t="s">
        <v>23</v>
      </c>
      <c r="R14" s="157" t="s">
        <v>24</v>
      </c>
    </row>
    <row r="15" spans="1:18" ht="13" customHeight="1" thickBot="1" x14ac:dyDescent="0.3">
      <c r="A15" s="134" t="s">
        <v>25</v>
      </c>
      <c r="B15" s="135"/>
      <c r="C15" s="136"/>
      <c r="D15" s="28"/>
      <c r="E15" s="21">
        <f>D15*(D13+E14)</f>
        <v>0</v>
      </c>
      <c r="F15" s="15"/>
      <c r="G15" s="16"/>
      <c r="H15" s="6"/>
      <c r="I15" s="146"/>
      <c r="J15" s="159" t="s">
        <v>26</v>
      </c>
      <c r="K15" s="160"/>
      <c r="L15" s="161"/>
      <c r="M15" s="29"/>
      <c r="N15" s="30"/>
      <c r="O15" s="140"/>
      <c r="P15" s="154"/>
      <c r="Q15" s="156"/>
      <c r="R15" s="158"/>
    </row>
    <row r="16" spans="1:18" ht="13" customHeight="1" thickBot="1" x14ac:dyDescent="0.3">
      <c r="A16" s="150" t="s">
        <v>27</v>
      </c>
      <c r="B16" s="151"/>
      <c r="C16" s="152"/>
      <c r="D16" s="129">
        <f>SUM(E14:E15)</f>
        <v>0</v>
      </c>
      <c r="E16" s="130"/>
      <c r="F16" s="15"/>
      <c r="G16" s="16"/>
      <c r="H16" s="6"/>
      <c r="I16" s="144" t="s">
        <v>28</v>
      </c>
      <c r="J16" s="162" t="s">
        <v>29</v>
      </c>
      <c r="K16" s="163"/>
      <c r="L16" s="164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150" t="s">
        <v>30</v>
      </c>
      <c r="B17" s="151"/>
      <c r="C17" s="152"/>
      <c r="D17" s="129">
        <f>D13+D16</f>
        <v>0</v>
      </c>
      <c r="E17" s="130"/>
      <c r="F17" s="177"/>
      <c r="G17" s="178"/>
      <c r="H17" s="6"/>
      <c r="I17" s="145"/>
      <c r="J17" s="131" t="s">
        <v>31</v>
      </c>
      <c r="K17" s="132"/>
      <c r="L17" s="133"/>
      <c r="M17" s="25"/>
      <c r="N17" s="27"/>
    </row>
    <row r="18" spans="1:16" ht="13" customHeight="1" thickBot="1" x14ac:dyDescent="0.3">
      <c r="A18" s="179" t="s">
        <v>32</v>
      </c>
      <c r="B18" s="180"/>
      <c r="C18" s="181"/>
      <c r="D18" s="37">
        <f>N35</f>
        <v>0</v>
      </c>
      <c r="E18" s="38">
        <f>((D13+D16)/(1-N35))*D18</f>
        <v>0</v>
      </c>
      <c r="F18" s="177"/>
      <c r="G18" s="178"/>
      <c r="H18" s="6"/>
      <c r="I18" s="145"/>
      <c r="J18" s="131" t="s">
        <v>33</v>
      </c>
      <c r="K18" s="132"/>
      <c r="L18" s="133"/>
      <c r="M18" s="25"/>
      <c r="N18" s="27"/>
      <c r="O18" s="19"/>
      <c r="P18" s="16"/>
    </row>
    <row r="19" spans="1:16" ht="13" customHeight="1" thickTop="1" thickBot="1" x14ac:dyDescent="0.3">
      <c r="A19" s="165" t="s">
        <v>34</v>
      </c>
      <c r="B19" s="166"/>
      <c r="C19" s="167"/>
      <c r="D19" s="168">
        <f>D17+E18</f>
        <v>0</v>
      </c>
      <c r="E19" s="169"/>
      <c r="F19" s="15"/>
      <c r="G19" s="16"/>
      <c r="H19" s="6"/>
      <c r="I19" s="145"/>
      <c r="J19" s="131" t="s">
        <v>35</v>
      </c>
      <c r="K19" s="132"/>
      <c r="L19" s="133"/>
      <c r="M19" s="25"/>
      <c r="N19" s="27"/>
      <c r="O19" s="170"/>
      <c r="P19" s="171"/>
    </row>
    <row r="20" spans="1:16" ht="13" customHeight="1" thickTop="1" thickBot="1" x14ac:dyDescent="0.3">
      <c r="A20" s="172" t="s">
        <v>36</v>
      </c>
      <c r="B20" s="173"/>
      <c r="C20" s="174"/>
      <c r="D20" s="175">
        <f>IF(D19=0,0,D19/E9)</f>
        <v>0</v>
      </c>
      <c r="E20" s="176" t="e">
        <f>D19+#REF!</f>
        <v>#REF!</v>
      </c>
      <c r="F20" s="177"/>
      <c r="G20" s="178"/>
      <c r="H20" s="6"/>
      <c r="I20" s="145"/>
      <c r="J20" s="131" t="s">
        <v>37</v>
      </c>
      <c r="K20" s="132"/>
      <c r="L20" s="133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8"/>
      <c r="G21" s="178"/>
      <c r="H21" s="6"/>
      <c r="I21" s="145"/>
      <c r="J21" s="131" t="s">
        <v>39</v>
      </c>
      <c r="K21" s="132"/>
      <c r="L21" s="133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46"/>
      <c r="J22" s="159" t="s">
        <v>41</v>
      </c>
      <c r="K22" s="160"/>
      <c r="L22" s="161"/>
      <c r="M22" s="29"/>
      <c r="N22" s="30"/>
      <c r="O22" s="177"/>
      <c r="P22" s="178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44" t="s">
        <v>43</v>
      </c>
      <c r="J23" s="162" t="s">
        <v>44</v>
      </c>
      <c r="K23" s="163"/>
      <c r="L23" s="164"/>
      <c r="M23" s="31"/>
      <c r="N23" s="26"/>
      <c r="O23" s="177"/>
      <c r="P23" s="178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45"/>
      <c r="J24" s="131" t="s">
        <v>46</v>
      </c>
      <c r="K24" s="132"/>
      <c r="L24" s="133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45"/>
      <c r="J25" s="131" t="s">
        <v>47</v>
      </c>
      <c r="K25" s="132"/>
      <c r="L25" s="133"/>
      <c r="M25" s="25"/>
      <c r="N25" s="27"/>
      <c r="O25" s="177"/>
      <c r="P25" s="178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46"/>
      <c r="J26" s="159" t="s">
        <v>48</v>
      </c>
      <c r="K26" s="160"/>
      <c r="L26" s="161"/>
      <c r="M26" s="29"/>
      <c r="N26" s="30"/>
      <c r="O26" s="178"/>
      <c r="P26" s="178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82" t="s">
        <v>49</v>
      </c>
      <c r="J27" s="183"/>
      <c r="K27" s="183"/>
      <c r="L27" s="184"/>
      <c r="M27" s="185">
        <f>SUM(N9:N26)</f>
        <v>0</v>
      </c>
      <c r="N27" s="186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7" t="s">
        <v>52</v>
      </c>
      <c r="B30" s="188"/>
      <c r="C30" s="189" t="s">
        <v>53</v>
      </c>
      <c r="D30" s="190"/>
      <c r="E30" s="191"/>
      <c r="F30" s="189" t="s">
        <v>54</v>
      </c>
      <c r="G30" s="190"/>
      <c r="H30" s="190"/>
      <c r="I30" s="190"/>
      <c r="J30" s="191"/>
      <c r="K30" s="47"/>
      <c r="L30" s="189" t="s">
        <v>55</v>
      </c>
      <c r="M30" s="191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92" t="s">
        <v>58</v>
      </c>
      <c r="D31" s="193"/>
      <c r="E31" s="51">
        <v>8.3299999999999999E-2</v>
      </c>
      <c r="F31" s="194" t="s">
        <v>59</v>
      </c>
      <c r="G31" s="195"/>
      <c r="H31" s="195"/>
      <c r="I31" s="192"/>
      <c r="J31" s="52"/>
      <c r="K31" s="53"/>
      <c r="L31" s="196" t="s">
        <v>60</v>
      </c>
      <c r="M31" s="197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98" t="s">
        <v>63</v>
      </c>
      <c r="G32" s="199"/>
      <c r="H32" s="199"/>
      <c r="I32" s="200"/>
      <c r="J32" s="59">
        <f>B36*J31</f>
        <v>0</v>
      </c>
      <c r="K32" s="53"/>
      <c r="L32" s="201" t="s">
        <v>64</v>
      </c>
      <c r="M32" s="202"/>
      <c r="N32" s="60"/>
    </row>
    <row r="33" spans="1:16" ht="13" customHeight="1" thickBot="1" x14ac:dyDescent="0.3">
      <c r="A33" s="55" t="s">
        <v>65</v>
      </c>
      <c r="B33" s="56">
        <v>0.01</v>
      </c>
      <c r="C33" s="198" t="s">
        <v>66</v>
      </c>
      <c r="D33" s="200"/>
      <c r="E33" s="61">
        <v>0.1111</v>
      </c>
      <c r="F33" s="203" t="s">
        <v>67</v>
      </c>
      <c r="G33" s="204"/>
      <c r="H33" s="204"/>
      <c r="I33" s="205"/>
      <c r="J33" s="62">
        <f>(((0.08*0.5*0.9*(1+(5/56)+(5/56)+(1/3)*(5/56)))))</f>
        <v>4.3499999999999997E-2</v>
      </c>
      <c r="K33" s="6"/>
      <c r="L33" s="201" t="s">
        <v>68</v>
      </c>
      <c r="M33" s="202"/>
      <c r="N33" s="60"/>
    </row>
    <row r="34" spans="1:16" ht="13" customHeight="1" thickBot="1" x14ac:dyDescent="0.3">
      <c r="A34" s="55" t="s">
        <v>69</v>
      </c>
      <c r="B34" s="56">
        <v>2E-3</v>
      </c>
      <c r="C34" s="200" t="s">
        <v>70</v>
      </c>
      <c r="D34" s="217"/>
      <c r="E34" s="63"/>
      <c r="F34" s="206" t="s">
        <v>71</v>
      </c>
      <c r="G34" s="208"/>
      <c r="H34" s="208"/>
      <c r="I34" s="207"/>
      <c r="J34" s="64">
        <f>SUM(J31:J33)</f>
        <v>4.3499999999999997E-2</v>
      </c>
      <c r="K34" s="6"/>
      <c r="L34" s="218" t="s">
        <v>72</v>
      </c>
      <c r="M34" s="219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206" t="s">
        <v>75</v>
      </c>
      <c r="M35" s="220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89" t="s">
        <v>80</v>
      </c>
      <c r="G37" s="190"/>
      <c r="H37" s="190"/>
      <c r="I37" s="190"/>
      <c r="J37" s="191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221" t="s">
        <v>82</v>
      </c>
      <c r="D38" s="222"/>
      <c r="E38" s="71"/>
      <c r="F38" s="223" t="s">
        <v>83</v>
      </c>
      <c r="G38" s="224"/>
      <c r="H38" s="224"/>
      <c r="I38" s="225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206" t="s">
        <v>86</v>
      </c>
      <c r="D39" s="207"/>
      <c r="E39" s="64">
        <f>SUM(E31:E38)</f>
        <v>0.19440000000000002</v>
      </c>
      <c r="F39" s="206" t="s">
        <v>87</v>
      </c>
      <c r="G39" s="208"/>
      <c r="H39" s="208"/>
      <c r="I39" s="207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7.15" customHeight="1" thickBot="1" x14ac:dyDescent="0.3">
      <c r="A43" s="6"/>
      <c r="B43" s="6"/>
      <c r="C43" s="6"/>
      <c r="D43" s="41"/>
      <c r="E43" s="6"/>
      <c r="F43" s="6"/>
      <c r="G43" s="6"/>
      <c r="H43" s="6"/>
      <c r="I43" s="209" t="s">
        <v>91</v>
      </c>
      <c r="J43" s="210"/>
      <c r="K43" s="210"/>
      <c r="L43" s="210"/>
      <c r="M43" s="210"/>
      <c r="N43" s="211"/>
      <c r="O43" s="6"/>
      <c r="P43" s="6"/>
    </row>
    <row r="44" spans="1:16" ht="30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212" t="s">
        <v>93</v>
      </c>
      <c r="J44" s="213"/>
      <c r="K44" s="213"/>
      <c r="L44" s="213"/>
      <c r="M44" s="214"/>
      <c r="N44" s="84"/>
      <c r="O44" s="6"/>
      <c r="P44" s="6"/>
    </row>
    <row r="45" spans="1:16" ht="39" customHeight="1" thickBot="1" x14ac:dyDescent="0.3">
      <c r="A45" s="189" t="s">
        <v>4</v>
      </c>
      <c r="B45" s="215"/>
      <c r="C45" s="85" t="s">
        <v>94</v>
      </c>
      <c r="D45" s="85" t="s">
        <v>95</v>
      </c>
      <c r="E45" s="85" t="s">
        <v>96</v>
      </c>
      <c r="F45" s="216" t="s">
        <v>97</v>
      </c>
      <c r="G45" s="118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243" t="str">
        <f>D7</f>
        <v>(Descrição do Cargo)</v>
      </c>
      <c r="B46" s="244"/>
      <c r="C46" s="90"/>
      <c r="D46" s="90"/>
      <c r="E46" s="91">
        <f>D19</f>
        <v>0</v>
      </c>
      <c r="F46" s="245"/>
      <c r="G46" s="246"/>
      <c r="H46" s="6"/>
      <c r="I46" s="247" t="s">
        <v>99</v>
      </c>
      <c r="J46" s="233"/>
      <c r="K46" s="233"/>
      <c r="L46" s="233"/>
      <c r="M46" s="234"/>
      <c r="N46" s="89"/>
      <c r="O46" s="6"/>
      <c r="P46" s="6"/>
    </row>
    <row r="47" spans="1:16" ht="18" customHeight="1" thickBot="1" x14ac:dyDescent="0.3">
      <c r="A47" s="248" t="s">
        <v>100</v>
      </c>
      <c r="B47" s="249"/>
      <c r="C47" s="249"/>
      <c r="D47" s="249"/>
      <c r="E47" s="250"/>
      <c r="F47" s="251">
        <f>IF(D46=0,0,ROUND(((E46/D46)*F46),2))</f>
        <v>0</v>
      </c>
      <c r="G47" s="252"/>
      <c r="H47" s="6"/>
      <c r="I47" s="232" t="s">
        <v>101</v>
      </c>
      <c r="J47" s="233"/>
      <c r="K47" s="233"/>
      <c r="L47" s="233"/>
      <c r="M47" s="234"/>
      <c r="N47" s="92"/>
      <c r="O47" s="6"/>
      <c r="P47" s="6"/>
    </row>
    <row r="48" spans="1:16" ht="18" customHeight="1" thickTop="1" thickBot="1" x14ac:dyDescent="0.3">
      <c r="A48" s="227" t="s">
        <v>102</v>
      </c>
      <c r="B48" s="228"/>
      <c r="C48" s="228"/>
      <c r="D48" s="228"/>
      <c r="E48" s="229"/>
      <c r="F48" s="230">
        <f>F47*C46</f>
        <v>0</v>
      </c>
      <c r="G48" s="231"/>
      <c r="H48" s="6"/>
      <c r="I48" s="232" t="s">
        <v>103</v>
      </c>
      <c r="J48" s="233"/>
      <c r="K48" s="233"/>
      <c r="L48" s="233"/>
      <c r="M48" s="234"/>
      <c r="N48" s="92"/>
      <c r="O48" s="6"/>
      <c r="P48" s="6"/>
    </row>
    <row r="49" spans="1:17" ht="18" customHeight="1" thickTop="1" thickBot="1" x14ac:dyDescent="0.3">
      <c r="A49" s="235" t="s">
        <v>104</v>
      </c>
      <c r="B49" s="236"/>
      <c r="C49" s="236"/>
      <c r="D49" s="236"/>
      <c r="E49" s="237"/>
      <c r="F49" s="238">
        <f>F48*N49</f>
        <v>0</v>
      </c>
      <c r="G49" s="239"/>
      <c r="H49" s="6"/>
      <c r="I49" s="240" t="s">
        <v>105</v>
      </c>
      <c r="J49" s="241"/>
      <c r="K49" s="241"/>
      <c r="L49" s="241"/>
      <c r="M49" s="242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226" t="s">
        <v>107</v>
      </c>
      <c r="B51" s="226"/>
      <c r="C51" s="226"/>
      <c r="D51" s="226"/>
      <c r="E51" s="226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password="9210" sheet="1" selectLockedCells="1"/>
  <protectedRanges>
    <protectedRange sqref="D7" name="Intervalo1"/>
  </protectedRanges>
  <mergeCells count="102"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11730-658E-4859-A58C-8CDAE280AF46}">
  <sheetPr>
    <pageSetUpPr fitToPage="1"/>
  </sheetPr>
  <dimension ref="A1:R61"/>
  <sheetViews>
    <sheetView showGridLines="0" zoomScale="80" zoomScaleNormal="80" workbookViewId="0">
      <selection activeCell="M11" sqref="M11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8.726562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8.726562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8.726562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8.726562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8.726562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8.726562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8.726562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8.726562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8.726562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8.726562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8.726562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8.726562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8.726562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8.726562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8.726562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8.726562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8.726562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8.726562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8.726562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8.726562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8.726562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8.726562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8.726562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8.726562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8.726562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8.726562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8.726562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8.726562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8.726562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8.726562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8.726562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8.726562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8.726562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8.726562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8.726562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8.726562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8.726562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8.726562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8.726562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8.726562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8.726562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8.726562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8.726562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8.726562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8.726562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8.726562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8.726562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8.726562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8.726562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8.726562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8.726562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8.726562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8.726562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8.726562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8.726562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8.726562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8.726562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8.726562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8.726562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8.726562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8.726562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8.726562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8.726562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8.726562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114" t="s">
        <v>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115" t="s">
        <v>1</v>
      </c>
      <c r="B5" s="115"/>
      <c r="C5" s="115"/>
      <c r="D5" s="115"/>
      <c r="E5" s="115"/>
      <c r="F5" s="115"/>
      <c r="G5" s="115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116" t="s">
        <v>2</v>
      </c>
      <c r="B6" s="117"/>
      <c r="C6" s="117"/>
      <c r="D6" s="117"/>
      <c r="E6" s="118"/>
      <c r="F6" s="7"/>
      <c r="G6" s="7"/>
      <c r="H6" s="6"/>
      <c r="I6" s="116" t="s">
        <v>3</v>
      </c>
      <c r="J6" s="117"/>
      <c r="K6" s="117"/>
      <c r="L6" s="117"/>
      <c r="M6" s="117"/>
      <c r="N6" s="118"/>
      <c r="O6" s="8"/>
      <c r="P6" s="7"/>
    </row>
    <row r="7" spans="1:18" ht="42" customHeight="1" x14ac:dyDescent="0.25">
      <c r="A7" s="119" t="s">
        <v>4</v>
      </c>
      <c r="B7" s="120"/>
      <c r="C7" s="121"/>
      <c r="D7" s="125" t="s">
        <v>5</v>
      </c>
      <c r="E7" s="126"/>
      <c r="F7" s="122"/>
      <c r="G7" s="123"/>
      <c r="H7" s="6"/>
      <c r="I7" s="122" t="s">
        <v>4</v>
      </c>
      <c r="J7" s="123"/>
      <c r="K7" s="123"/>
      <c r="L7" s="124"/>
      <c r="M7" s="127" t="str">
        <f>D7</f>
        <v>(Descrição do Cargo)</v>
      </c>
      <c r="N7" s="128"/>
      <c r="O7" s="122"/>
      <c r="P7" s="123"/>
    </row>
    <row r="8" spans="1:18" ht="13" customHeight="1" thickBot="1" x14ac:dyDescent="0.3">
      <c r="A8" s="122"/>
      <c r="B8" s="123"/>
      <c r="C8" s="124"/>
      <c r="D8" s="9" t="s">
        <v>6</v>
      </c>
      <c r="E8" s="10" t="s">
        <v>7</v>
      </c>
      <c r="F8" s="11"/>
      <c r="G8" s="12"/>
      <c r="H8" s="6"/>
      <c r="I8" s="122"/>
      <c r="J8" s="123"/>
      <c r="K8" s="123"/>
      <c r="L8" s="124"/>
      <c r="M8" s="9" t="s">
        <v>6</v>
      </c>
      <c r="N8" s="10" t="s">
        <v>7</v>
      </c>
      <c r="O8" s="11"/>
      <c r="P8" s="12"/>
    </row>
    <row r="9" spans="1:18" ht="13" customHeight="1" x14ac:dyDescent="0.25">
      <c r="A9" s="141" t="s">
        <v>8</v>
      </c>
      <c r="B9" s="142"/>
      <c r="C9" s="143"/>
      <c r="D9" s="13"/>
      <c r="E9" s="14">
        <f>SUM(N9:N15)</f>
        <v>0</v>
      </c>
      <c r="F9" s="15"/>
      <c r="G9" s="16"/>
      <c r="H9" s="6"/>
      <c r="I9" s="144" t="s">
        <v>9</v>
      </c>
      <c r="J9" s="147" t="s">
        <v>10</v>
      </c>
      <c r="K9" s="148"/>
      <c r="L9" s="149"/>
      <c r="M9" s="17"/>
      <c r="N9" s="18"/>
      <c r="O9" s="19"/>
      <c r="P9" s="16"/>
    </row>
    <row r="10" spans="1:18" ht="13" customHeight="1" x14ac:dyDescent="0.25">
      <c r="A10" s="134" t="s">
        <v>11</v>
      </c>
      <c r="B10" s="135"/>
      <c r="C10" s="136"/>
      <c r="D10" s="20">
        <f>J41</f>
        <v>0.64160720000000016</v>
      </c>
      <c r="E10" s="21">
        <f>E9*J41</f>
        <v>0</v>
      </c>
      <c r="F10" s="15"/>
      <c r="G10" s="16"/>
      <c r="H10" s="6"/>
      <c r="I10" s="145"/>
      <c r="J10" s="131" t="s">
        <v>12</v>
      </c>
      <c r="K10" s="132"/>
      <c r="L10" s="133"/>
      <c r="M10" s="22"/>
      <c r="N10" s="23">
        <f>M10*N9</f>
        <v>0</v>
      </c>
      <c r="O10" s="19"/>
      <c r="P10" s="16"/>
    </row>
    <row r="11" spans="1:18" ht="13" customHeight="1" x14ac:dyDescent="0.25">
      <c r="A11" s="134" t="s">
        <v>13</v>
      </c>
      <c r="B11" s="135"/>
      <c r="C11" s="136"/>
      <c r="D11" s="20"/>
      <c r="E11" s="21">
        <f>SUM(N16:N22)</f>
        <v>0</v>
      </c>
      <c r="F11" s="15"/>
      <c r="G11" s="16"/>
      <c r="H11" s="24"/>
      <c r="I11" s="145"/>
      <c r="J11" s="131" t="s">
        <v>14</v>
      </c>
      <c r="K11" s="132"/>
      <c r="L11" s="133"/>
      <c r="M11" s="22"/>
      <c r="N11" s="23">
        <f>N46*M11</f>
        <v>0</v>
      </c>
      <c r="O11" s="19"/>
      <c r="P11" s="16"/>
    </row>
    <row r="12" spans="1:18" ht="13" customHeight="1" x14ac:dyDescent="0.25">
      <c r="A12" s="134" t="s">
        <v>15</v>
      </c>
      <c r="B12" s="135"/>
      <c r="C12" s="136"/>
      <c r="D12" s="20"/>
      <c r="E12" s="21">
        <f>SUM(N23:N26)</f>
        <v>0</v>
      </c>
      <c r="F12" s="15"/>
      <c r="G12" s="16"/>
      <c r="H12" s="6"/>
      <c r="I12" s="145"/>
      <c r="J12" s="131" t="s">
        <v>16</v>
      </c>
      <c r="K12" s="132"/>
      <c r="L12" s="133"/>
      <c r="M12" s="25"/>
      <c r="N12" s="26"/>
      <c r="O12" s="19"/>
      <c r="P12" s="16"/>
    </row>
    <row r="13" spans="1:18" ht="13" customHeight="1" thickBot="1" x14ac:dyDescent="0.3">
      <c r="A13" s="150" t="s">
        <v>17</v>
      </c>
      <c r="B13" s="151"/>
      <c r="C13" s="152"/>
      <c r="D13" s="129">
        <f>SUM(E9:E12)</f>
        <v>0</v>
      </c>
      <c r="E13" s="130"/>
      <c r="F13" s="15"/>
      <c r="G13" s="16"/>
      <c r="H13" s="6"/>
      <c r="I13" s="145"/>
      <c r="J13" s="131" t="s">
        <v>18</v>
      </c>
      <c r="K13" s="132"/>
      <c r="L13" s="133"/>
      <c r="M13" s="25"/>
      <c r="N13" s="27"/>
      <c r="O13" s="19"/>
      <c r="P13" s="16"/>
    </row>
    <row r="14" spans="1:18" ht="13" customHeight="1" x14ac:dyDescent="0.25">
      <c r="A14" s="134" t="s">
        <v>19</v>
      </c>
      <c r="B14" s="135"/>
      <c r="C14" s="136"/>
      <c r="D14" s="28"/>
      <c r="E14" s="21">
        <f>D13*D14</f>
        <v>0</v>
      </c>
      <c r="F14" s="137"/>
      <c r="G14" s="138"/>
      <c r="H14" s="6"/>
      <c r="I14" s="145"/>
      <c r="J14" s="131" t="s">
        <v>20</v>
      </c>
      <c r="K14" s="132"/>
      <c r="L14" s="133"/>
      <c r="M14" s="25"/>
      <c r="N14" s="27"/>
      <c r="O14" s="139" t="s">
        <v>21</v>
      </c>
      <c r="P14" s="153" t="s">
        <v>22</v>
      </c>
      <c r="Q14" s="155" t="s">
        <v>23</v>
      </c>
      <c r="R14" s="157" t="s">
        <v>24</v>
      </c>
    </row>
    <row r="15" spans="1:18" ht="13" customHeight="1" thickBot="1" x14ac:dyDescent="0.3">
      <c r="A15" s="134" t="s">
        <v>25</v>
      </c>
      <c r="B15" s="135"/>
      <c r="C15" s="136"/>
      <c r="D15" s="28"/>
      <c r="E15" s="21">
        <f>D15*(D13+E14)</f>
        <v>0</v>
      </c>
      <c r="F15" s="15"/>
      <c r="G15" s="16"/>
      <c r="H15" s="6"/>
      <c r="I15" s="146"/>
      <c r="J15" s="159" t="s">
        <v>26</v>
      </c>
      <c r="K15" s="160"/>
      <c r="L15" s="161"/>
      <c r="M15" s="29"/>
      <c r="N15" s="30"/>
      <c r="O15" s="140"/>
      <c r="P15" s="154"/>
      <c r="Q15" s="156"/>
      <c r="R15" s="158"/>
    </row>
    <row r="16" spans="1:18" ht="13" customHeight="1" thickBot="1" x14ac:dyDescent="0.3">
      <c r="A16" s="150" t="s">
        <v>27</v>
      </c>
      <c r="B16" s="151"/>
      <c r="C16" s="152"/>
      <c r="D16" s="129">
        <f>SUM(E14:E15)</f>
        <v>0</v>
      </c>
      <c r="E16" s="130"/>
      <c r="F16" s="15"/>
      <c r="G16" s="16"/>
      <c r="H16" s="6"/>
      <c r="I16" s="144" t="s">
        <v>28</v>
      </c>
      <c r="J16" s="162" t="s">
        <v>29</v>
      </c>
      <c r="K16" s="163"/>
      <c r="L16" s="164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150" t="s">
        <v>30</v>
      </c>
      <c r="B17" s="151"/>
      <c r="C17" s="152"/>
      <c r="D17" s="129">
        <f>D13+D16</f>
        <v>0</v>
      </c>
      <c r="E17" s="130"/>
      <c r="F17" s="177"/>
      <c r="G17" s="178"/>
      <c r="H17" s="6"/>
      <c r="I17" s="145"/>
      <c r="J17" s="131" t="s">
        <v>31</v>
      </c>
      <c r="K17" s="132"/>
      <c r="L17" s="133"/>
      <c r="M17" s="25"/>
      <c r="N17" s="27"/>
    </row>
    <row r="18" spans="1:16" ht="13" customHeight="1" thickBot="1" x14ac:dyDescent="0.3">
      <c r="A18" s="179" t="s">
        <v>32</v>
      </c>
      <c r="B18" s="180"/>
      <c r="C18" s="181"/>
      <c r="D18" s="37">
        <f>N35</f>
        <v>0</v>
      </c>
      <c r="E18" s="38">
        <f>((D13+D16)/(1-N35))*D18</f>
        <v>0</v>
      </c>
      <c r="F18" s="177"/>
      <c r="G18" s="178"/>
      <c r="H18" s="6"/>
      <c r="I18" s="145"/>
      <c r="J18" s="131" t="s">
        <v>33</v>
      </c>
      <c r="K18" s="132"/>
      <c r="L18" s="133"/>
      <c r="M18" s="25"/>
      <c r="N18" s="27"/>
      <c r="O18" s="19"/>
      <c r="P18" s="16"/>
    </row>
    <row r="19" spans="1:16" ht="13" customHeight="1" thickTop="1" thickBot="1" x14ac:dyDescent="0.3">
      <c r="A19" s="165" t="s">
        <v>34</v>
      </c>
      <c r="B19" s="166"/>
      <c r="C19" s="167"/>
      <c r="D19" s="168">
        <f>D17+E18</f>
        <v>0</v>
      </c>
      <c r="E19" s="169"/>
      <c r="F19" s="15"/>
      <c r="G19" s="16"/>
      <c r="H19" s="6"/>
      <c r="I19" s="145"/>
      <c r="J19" s="131" t="s">
        <v>35</v>
      </c>
      <c r="K19" s="132"/>
      <c r="L19" s="133"/>
      <c r="M19" s="25"/>
      <c r="N19" s="27"/>
      <c r="O19" s="170"/>
      <c r="P19" s="171"/>
    </row>
    <row r="20" spans="1:16" ht="13" customHeight="1" thickTop="1" thickBot="1" x14ac:dyDescent="0.3">
      <c r="A20" s="172" t="s">
        <v>36</v>
      </c>
      <c r="B20" s="173"/>
      <c r="C20" s="174"/>
      <c r="D20" s="175">
        <f>IF(D19=0,0,D19/E9)</f>
        <v>0</v>
      </c>
      <c r="E20" s="176" t="e">
        <f>D19+#REF!</f>
        <v>#REF!</v>
      </c>
      <c r="F20" s="177"/>
      <c r="G20" s="178"/>
      <c r="H20" s="6"/>
      <c r="I20" s="145"/>
      <c r="J20" s="131" t="s">
        <v>37</v>
      </c>
      <c r="K20" s="132"/>
      <c r="L20" s="133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8"/>
      <c r="G21" s="178"/>
      <c r="H21" s="6"/>
      <c r="I21" s="145"/>
      <c r="J21" s="131" t="s">
        <v>39</v>
      </c>
      <c r="K21" s="132"/>
      <c r="L21" s="133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46"/>
      <c r="J22" s="159" t="s">
        <v>41</v>
      </c>
      <c r="K22" s="160"/>
      <c r="L22" s="161"/>
      <c r="M22" s="29"/>
      <c r="N22" s="30"/>
      <c r="O22" s="177"/>
      <c r="P22" s="178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44" t="s">
        <v>43</v>
      </c>
      <c r="J23" s="162" t="s">
        <v>44</v>
      </c>
      <c r="K23" s="163"/>
      <c r="L23" s="164"/>
      <c r="M23" s="31"/>
      <c r="N23" s="26"/>
      <c r="O23" s="177"/>
      <c r="P23" s="178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45"/>
      <c r="J24" s="131" t="s">
        <v>46</v>
      </c>
      <c r="K24" s="132"/>
      <c r="L24" s="133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45"/>
      <c r="J25" s="131" t="s">
        <v>47</v>
      </c>
      <c r="K25" s="132"/>
      <c r="L25" s="133"/>
      <c r="M25" s="25"/>
      <c r="N25" s="27"/>
      <c r="O25" s="177"/>
      <c r="P25" s="178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46"/>
      <c r="J26" s="159" t="s">
        <v>48</v>
      </c>
      <c r="K26" s="160"/>
      <c r="L26" s="161"/>
      <c r="M26" s="29"/>
      <c r="N26" s="30"/>
      <c r="O26" s="178"/>
      <c r="P26" s="178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82" t="s">
        <v>49</v>
      </c>
      <c r="J27" s="183"/>
      <c r="K27" s="183"/>
      <c r="L27" s="184"/>
      <c r="M27" s="185">
        <f>SUM(N9:N26)</f>
        <v>0</v>
      </c>
      <c r="N27" s="186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7" t="s">
        <v>52</v>
      </c>
      <c r="B30" s="188"/>
      <c r="C30" s="189" t="s">
        <v>53</v>
      </c>
      <c r="D30" s="190"/>
      <c r="E30" s="191"/>
      <c r="F30" s="189" t="s">
        <v>54</v>
      </c>
      <c r="G30" s="190"/>
      <c r="H30" s="190"/>
      <c r="I30" s="190"/>
      <c r="J30" s="191"/>
      <c r="K30" s="47"/>
      <c r="L30" s="189" t="s">
        <v>55</v>
      </c>
      <c r="M30" s="191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92" t="s">
        <v>58</v>
      </c>
      <c r="D31" s="193"/>
      <c r="E31" s="51">
        <v>8.3299999999999999E-2</v>
      </c>
      <c r="F31" s="194" t="s">
        <v>59</v>
      </c>
      <c r="G31" s="195"/>
      <c r="H31" s="195"/>
      <c r="I31" s="192"/>
      <c r="J31" s="52"/>
      <c r="K31" s="53"/>
      <c r="L31" s="196" t="s">
        <v>60</v>
      </c>
      <c r="M31" s="197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98" t="s">
        <v>63</v>
      </c>
      <c r="G32" s="199"/>
      <c r="H32" s="199"/>
      <c r="I32" s="200"/>
      <c r="J32" s="59">
        <f>B36*J31</f>
        <v>0</v>
      </c>
      <c r="K32" s="53"/>
      <c r="L32" s="201" t="s">
        <v>64</v>
      </c>
      <c r="M32" s="202"/>
      <c r="N32" s="60"/>
    </row>
    <row r="33" spans="1:16" ht="13" customHeight="1" thickBot="1" x14ac:dyDescent="0.3">
      <c r="A33" s="55" t="s">
        <v>65</v>
      </c>
      <c r="B33" s="56">
        <v>0.01</v>
      </c>
      <c r="C33" s="198" t="s">
        <v>66</v>
      </c>
      <c r="D33" s="200"/>
      <c r="E33" s="61">
        <v>0.1111</v>
      </c>
      <c r="F33" s="203" t="s">
        <v>67</v>
      </c>
      <c r="G33" s="204"/>
      <c r="H33" s="204"/>
      <c r="I33" s="205"/>
      <c r="J33" s="62">
        <f>(((0.08*0.5*0.9*(1+(5/56)+(5/56)+(1/3)*(5/56)))))</f>
        <v>4.3499999999999997E-2</v>
      </c>
      <c r="K33" s="6"/>
      <c r="L33" s="201" t="s">
        <v>68</v>
      </c>
      <c r="M33" s="202"/>
      <c r="N33" s="60"/>
    </row>
    <row r="34" spans="1:16" ht="13" customHeight="1" thickBot="1" x14ac:dyDescent="0.3">
      <c r="A34" s="55" t="s">
        <v>69</v>
      </c>
      <c r="B34" s="56">
        <v>2E-3</v>
      </c>
      <c r="C34" s="200" t="s">
        <v>70</v>
      </c>
      <c r="D34" s="217"/>
      <c r="E34" s="63"/>
      <c r="F34" s="206" t="s">
        <v>71</v>
      </c>
      <c r="G34" s="208"/>
      <c r="H34" s="208"/>
      <c r="I34" s="207"/>
      <c r="J34" s="64">
        <f>SUM(J31:J33)</f>
        <v>4.3499999999999997E-2</v>
      </c>
      <c r="K34" s="6"/>
      <c r="L34" s="218" t="s">
        <v>72</v>
      </c>
      <c r="M34" s="219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206" t="s">
        <v>75</v>
      </c>
      <c r="M35" s="220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89" t="s">
        <v>80</v>
      </c>
      <c r="G37" s="190"/>
      <c r="H37" s="190"/>
      <c r="I37" s="190"/>
      <c r="J37" s="191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221" t="s">
        <v>82</v>
      </c>
      <c r="D38" s="222"/>
      <c r="E38" s="71"/>
      <c r="F38" s="223" t="s">
        <v>83</v>
      </c>
      <c r="G38" s="224"/>
      <c r="H38" s="224"/>
      <c r="I38" s="225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206" t="s">
        <v>86</v>
      </c>
      <c r="D39" s="207"/>
      <c r="E39" s="64">
        <f>SUM(E31:E38)</f>
        <v>0.19440000000000002</v>
      </c>
      <c r="F39" s="206" t="s">
        <v>87</v>
      </c>
      <c r="G39" s="208"/>
      <c r="H39" s="208"/>
      <c r="I39" s="207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7.15" customHeight="1" thickBot="1" x14ac:dyDescent="0.3">
      <c r="A43" s="6"/>
      <c r="B43" s="6"/>
      <c r="C43" s="6"/>
      <c r="D43" s="41"/>
      <c r="E43" s="6"/>
      <c r="F43" s="6"/>
      <c r="G43" s="6"/>
      <c r="H43" s="6"/>
      <c r="I43" s="209" t="s">
        <v>91</v>
      </c>
      <c r="J43" s="210"/>
      <c r="K43" s="210"/>
      <c r="L43" s="210"/>
      <c r="M43" s="210"/>
      <c r="N43" s="211"/>
      <c r="O43" s="6"/>
      <c r="P43" s="6"/>
    </row>
    <row r="44" spans="1:16" ht="30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212" t="s">
        <v>93</v>
      </c>
      <c r="J44" s="213"/>
      <c r="K44" s="213"/>
      <c r="L44" s="213"/>
      <c r="M44" s="214"/>
      <c r="N44" s="84"/>
      <c r="O44" s="6"/>
      <c r="P44" s="6"/>
    </row>
    <row r="45" spans="1:16" ht="39" customHeight="1" thickBot="1" x14ac:dyDescent="0.3">
      <c r="A45" s="189" t="s">
        <v>4</v>
      </c>
      <c r="B45" s="215"/>
      <c r="C45" s="85" t="s">
        <v>94</v>
      </c>
      <c r="D45" s="85" t="s">
        <v>95</v>
      </c>
      <c r="E45" s="85" t="s">
        <v>96</v>
      </c>
      <c r="F45" s="216" t="s">
        <v>97</v>
      </c>
      <c r="G45" s="118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243" t="str">
        <f>D7</f>
        <v>(Descrição do Cargo)</v>
      </c>
      <c r="B46" s="244"/>
      <c r="C46" s="90"/>
      <c r="D46" s="90"/>
      <c r="E46" s="91">
        <f>D19</f>
        <v>0</v>
      </c>
      <c r="F46" s="245"/>
      <c r="G46" s="246"/>
      <c r="H46" s="6"/>
      <c r="I46" s="247" t="s">
        <v>99</v>
      </c>
      <c r="J46" s="233"/>
      <c r="K46" s="233"/>
      <c r="L46" s="233"/>
      <c r="M46" s="234"/>
      <c r="N46" s="89"/>
      <c r="O46" s="6"/>
      <c r="P46" s="6"/>
    </row>
    <row r="47" spans="1:16" ht="18" customHeight="1" thickBot="1" x14ac:dyDescent="0.3">
      <c r="A47" s="248" t="s">
        <v>100</v>
      </c>
      <c r="B47" s="249"/>
      <c r="C47" s="249"/>
      <c r="D47" s="249"/>
      <c r="E47" s="250"/>
      <c r="F47" s="251">
        <f>IF(D46=0,0,ROUND(((E46/D46)*F46),2))</f>
        <v>0</v>
      </c>
      <c r="G47" s="252"/>
      <c r="H47" s="6"/>
      <c r="I47" s="232" t="s">
        <v>101</v>
      </c>
      <c r="J47" s="233"/>
      <c r="K47" s="233"/>
      <c r="L47" s="233"/>
      <c r="M47" s="234"/>
      <c r="N47" s="92"/>
      <c r="O47" s="6"/>
      <c r="P47" s="6"/>
    </row>
    <row r="48" spans="1:16" ht="18" customHeight="1" thickTop="1" thickBot="1" x14ac:dyDescent="0.3">
      <c r="A48" s="227" t="s">
        <v>102</v>
      </c>
      <c r="B48" s="228"/>
      <c r="C48" s="228"/>
      <c r="D48" s="228"/>
      <c r="E48" s="229"/>
      <c r="F48" s="230">
        <f>F47*C46</f>
        <v>0</v>
      </c>
      <c r="G48" s="231"/>
      <c r="H48" s="6"/>
      <c r="I48" s="232" t="s">
        <v>103</v>
      </c>
      <c r="J48" s="233"/>
      <c r="K48" s="233"/>
      <c r="L48" s="233"/>
      <c r="M48" s="234"/>
      <c r="N48" s="92"/>
      <c r="O48" s="6"/>
      <c r="P48" s="6"/>
    </row>
    <row r="49" spans="1:17" ht="18" customHeight="1" thickTop="1" thickBot="1" x14ac:dyDescent="0.3">
      <c r="A49" s="235" t="s">
        <v>104</v>
      </c>
      <c r="B49" s="236"/>
      <c r="C49" s="236"/>
      <c r="D49" s="236"/>
      <c r="E49" s="237"/>
      <c r="F49" s="238">
        <f>F48*N49</f>
        <v>0</v>
      </c>
      <c r="G49" s="239"/>
      <c r="H49" s="6"/>
      <c r="I49" s="240" t="s">
        <v>105</v>
      </c>
      <c r="J49" s="241"/>
      <c r="K49" s="241"/>
      <c r="L49" s="241"/>
      <c r="M49" s="242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226" t="s">
        <v>107</v>
      </c>
      <c r="B51" s="226"/>
      <c r="C51" s="226"/>
      <c r="D51" s="226"/>
      <c r="E51" s="226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password="9210" sheet="1" selectLockedCells="1"/>
  <protectedRanges>
    <protectedRange sqref="D7" name="Intervalo1"/>
  </protectedRanges>
  <mergeCells count="102"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A1E5F-84CE-4595-B52D-085B3AE1C3DE}">
  <sheetPr>
    <pageSetUpPr fitToPage="1"/>
  </sheetPr>
  <dimension ref="A1:R61"/>
  <sheetViews>
    <sheetView showGridLines="0" zoomScale="80" zoomScaleNormal="80" workbookViewId="0">
      <selection activeCell="M11" sqref="M11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8.726562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8.726562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8.726562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8.726562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8.726562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8.726562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8.726562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8.726562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8.726562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8.726562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8.726562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8.726562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8.726562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8.726562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8.726562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8.726562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8.726562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8.726562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8.726562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8.726562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8.726562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8.726562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8.726562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8.726562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8.726562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8.726562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8.726562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8.726562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8.726562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8.726562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8.726562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8.726562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8.726562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8.726562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8.726562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8.726562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8.726562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8.726562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8.726562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8.726562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8.726562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8.726562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8.726562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8.726562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8.726562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8.726562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8.726562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8.726562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8.726562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8.726562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8.726562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8.726562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8.726562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8.726562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8.726562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8.726562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8.726562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8.726562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8.726562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8.726562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8.726562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8.726562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8.726562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8.726562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114" t="s">
        <v>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115" t="s">
        <v>1</v>
      </c>
      <c r="B5" s="115"/>
      <c r="C5" s="115"/>
      <c r="D5" s="115"/>
      <c r="E5" s="115"/>
      <c r="F5" s="115"/>
      <c r="G5" s="115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116" t="s">
        <v>2</v>
      </c>
      <c r="B6" s="117"/>
      <c r="C6" s="117"/>
      <c r="D6" s="117"/>
      <c r="E6" s="118"/>
      <c r="F6" s="7"/>
      <c r="G6" s="7"/>
      <c r="H6" s="6"/>
      <c r="I6" s="116" t="s">
        <v>3</v>
      </c>
      <c r="J6" s="117"/>
      <c r="K6" s="117"/>
      <c r="L6" s="117"/>
      <c r="M6" s="117"/>
      <c r="N6" s="118"/>
      <c r="O6" s="8"/>
      <c r="P6" s="7"/>
    </row>
    <row r="7" spans="1:18" ht="42" customHeight="1" x14ac:dyDescent="0.25">
      <c r="A7" s="119" t="s">
        <v>4</v>
      </c>
      <c r="B7" s="120"/>
      <c r="C7" s="121"/>
      <c r="D7" s="125" t="s">
        <v>5</v>
      </c>
      <c r="E7" s="126"/>
      <c r="F7" s="122"/>
      <c r="G7" s="123"/>
      <c r="H7" s="6"/>
      <c r="I7" s="122" t="s">
        <v>4</v>
      </c>
      <c r="J7" s="123"/>
      <c r="K7" s="123"/>
      <c r="L7" s="124"/>
      <c r="M7" s="127" t="str">
        <f>D7</f>
        <v>(Descrição do Cargo)</v>
      </c>
      <c r="N7" s="128"/>
      <c r="O7" s="122"/>
      <c r="P7" s="123"/>
    </row>
    <row r="8" spans="1:18" ht="13" customHeight="1" thickBot="1" x14ac:dyDescent="0.3">
      <c r="A8" s="122"/>
      <c r="B8" s="123"/>
      <c r="C8" s="124"/>
      <c r="D8" s="9" t="s">
        <v>6</v>
      </c>
      <c r="E8" s="10" t="s">
        <v>7</v>
      </c>
      <c r="F8" s="11"/>
      <c r="G8" s="12"/>
      <c r="H8" s="6"/>
      <c r="I8" s="122"/>
      <c r="J8" s="123"/>
      <c r="K8" s="123"/>
      <c r="L8" s="124"/>
      <c r="M8" s="9" t="s">
        <v>6</v>
      </c>
      <c r="N8" s="10" t="s">
        <v>7</v>
      </c>
      <c r="O8" s="11"/>
      <c r="P8" s="12"/>
    </row>
    <row r="9" spans="1:18" ht="13" customHeight="1" x14ac:dyDescent="0.25">
      <c r="A9" s="141" t="s">
        <v>8</v>
      </c>
      <c r="B9" s="142"/>
      <c r="C9" s="143"/>
      <c r="D9" s="13"/>
      <c r="E9" s="14">
        <f>SUM(N9:N15)</f>
        <v>0</v>
      </c>
      <c r="F9" s="15"/>
      <c r="G9" s="16"/>
      <c r="H9" s="6"/>
      <c r="I9" s="144" t="s">
        <v>9</v>
      </c>
      <c r="J9" s="147" t="s">
        <v>10</v>
      </c>
      <c r="K9" s="148"/>
      <c r="L9" s="149"/>
      <c r="M9" s="17"/>
      <c r="N9" s="18"/>
      <c r="O9" s="19"/>
      <c r="P9" s="16"/>
    </row>
    <row r="10" spans="1:18" ht="13" customHeight="1" x14ac:dyDescent="0.25">
      <c r="A10" s="134" t="s">
        <v>11</v>
      </c>
      <c r="B10" s="135"/>
      <c r="C10" s="136"/>
      <c r="D10" s="20">
        <f>J41</f>
        <v>0.64160720000000016</v>
      </c>
      <c r="E10" s="21">
        <f>E9*J41</f>
        <v>0</v>
      </c>
      <c r="F10" s="15"/>
      <c r="G10" s="16"/>
      <c r="H10" s="6"/>
      <c r="I10" s="145"/>
      <c r="J10" s="131" t="s">
        <v>12</v>
      </c>
      <c r="K10" s="132"/>
      <c r="L10" s="133"/>
      <c r="M10" s="22"/>
      <c r="N10" s="23">
        <f>M10*N9</f>
        <v>0</v>
      </c>
      <c r="O10" s="19"/>
      <c r="P10" s="16"/>
    </row>
    <row r="11" spans="1:18" ht="13" customHeight="1" x14ac:dyDescent="0.25">
      <c r="A11" s="134" t="s">
        <v>13</v>
      </c>
      <c r="B11" s="135"/>
      <c r="C11" s="136"/>
      <c r="D11" s="20"/>
      <c r="E11" s="21">
        <f>SUM(N16:N22)</f>
        <v>0</v>
      </c>
      <c r="F11" s="15"/>
      <c r="G11" s="16"/>
      <c r="H11" s="24"/>
      <c r="I11" s="145"/>
      <c r="J11" s="131" t="s">
        <v>14</v>
      </c>
      <c r="K11" s="132"/>
      <c r="L11" s="133"/>
      <c r="M11" s="22"/>
      <c r="N11" s="23">
        <f>N46*M11</f>
        <v>0</v>
      </c>
      <c r="O11" s="19"/>
      <c r="P11" s="16"/>
    </row>
    <row r="12" spans="1:18" ht="13" customHeight="1" x14ac:dyDescent="0.25">
      <c r="A12" s="134" t="s">
        <v>15</v>
      </c>
      <c r="B12" s="135"/>
      <c r="C12" s="136"/>
      <c r="D12" s="20"/>
      <c r="E12" s="21">
        <f>SUM(N23:N26)</f>
        <v>0</v>
      </c>
      <c r="F12" s="15"/>
      <c r="G12" s="16"/>
      <c r="H12" s="6"/>
      <c r="I12" s="145"/>
      <c r="J12" s="131" t="s">
        <v>16</v>
      </c>
      <c r="K12" s="132"/>
      <c r="L12" s="133"/>
      <c r="M12" s="25"/>
      <c r="N12" s="26"/>
      <c r="O12" s="19"/>
      <c r="P12" s="16"/>
    </row>
    <row r="13" spans="1:18" ht="13" customHeight="1" thickBot="1" x14ac:dyDescent="0.3">
      <c r="A13" s="150" t="s">
        <v>17</v>
      </c>
      <c r="B13" s="151"/>
      <c r="C13" s="152"/>
      <c r="D13" s="129">
        <f>SUM(E9:E12)</f>
        <v>0</v>
      </c>
      <c r="E13" s="130"/>
      <c r="F13" s="15"/>
      <c r="G13" s="16"/>
      <c r="H13" s="6"/>
      <c r="I13" s="145"/>
      <c r="J13" s="131" t="s">
        <v>18</v>
      </c>
      <c r="K13" s="132"/>
      <c r="L13" s="133"/>
      <c r="M13" s="25"/>
      <c r="N13" s="27"/>
      <c r="O13" s="19"/>
      <c r="P13" s="16"/>
    </row>
    <row r="14" spans="1:18" ht="13" customHeight="1" x14ac:dyDescent="0.25">
      <c r="A14" s="134" t="s">
        <v>19</v>
      </c>
      <c r="B14" s="135"/>
      <c r="C14" s="136"/>
      <c r="D14" s="28"/>
      <c r="E14" s="21">
        <f>D13*D14</f>
        <v>0</v>
      </c>
      <c r="F14" s="137"/>
      <c r="G14" s="138"/>
      <c r="H14" s="6"/>
      <c r="I14" s="145"/>
      <c r="J14" s="131" t="s">
        <v>20</v>
      </c>
      <c r="K14" s="132"/>
      <c r="L14" s="133"/>
      <c r="M14" s="25"/>
      <c r="N14" s="27"/>
      <c r="O14" s="139" t="s">
        <v>21</v>
      </c>
      <c r="P14" s="153" t="s">
        <v>22</v>
      </c>
      <c r="Q14" s="155" t="s">
        <v>23</v>
      </c>
      <c r="R14" s="157" t="s">
        <v>24</v>
      </c>
    </row>
    <row r="15" spans="1:18" ht="13" customHeight="1" thickBot="1" x14ac:dyDescent="0.3">
      <c r="A15" s="134" t="s">
        <v>25</v>
      </c>
      <c r="B15" s="135"/>
      <c r="C15" s="136"/>
      <c r="D15" s="28"/>
      <c r="E15" s="21">
        <f>D15*(D13+E14)</f>
        <v>0</v>
      </c>
      <c r="F15" s="15"/>
      <c r="G15" s="16"/>
      <c r="H15" s="6"/>
      <c r="I15" s="146"/>
      <c r="J15" s="159" t="s">
        <v>26</v>
      </c>
      <c r="K15" s="160"/>
      <c r="L15" s="161"/>
      <c r="M15" s="29"/>
      <c r="N15" s="30"/>
      <c r="O15" s="140"/>
      <c r="P15" s="154"/>
      <c r="Q15" s="156"/>
      <c r="R15" s="158"/>
    </row>
    <row r="16" spans="1:18" ht="13" customHeight="1" thickBot="1" x14ac:dyDescent="0.3">
      <c r="A16" s="150" t="s">
        <v>27</v>
      </c>
      <c r="B16" s="151"/>
      <c r="C16" s="152"/>
      <c r="D16" s="129">
        <f>SUM(E14:E15)</f>
        <v>0</v>
      </c>
      <c r="E16" s="130"/>
      <c r="F16" s="15"/>
      <c r="G16" s="16"/>
      <c r="H16" s="6"/>
      <c r="I16" s="144" t="s">
        <v>28</v>
      </c>
      <c r="J16" s="162" t="s">
        <v>29</v>
      </c>
      <c r="K16" s="163"/>
      <c r="L16" s="164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150" t="s">
        <v>30</v>
      </c>
      <c r="B17" s="151"/>
      <c r="C17" s="152"/>
      <c r="D17" s="129">
        <f>D13+D16</f>
        <v>0</v>
      </c>
      <c r="E17" s="130"/>
      <c r="F17" s="177"/>
      <c r="G17" s="178"/>
      <c r="H17" s="6"/>
      <c r="I17" s="145"/>
      <c r="J17" s="131" t="s">
        <v>31</v>
      </c>
      <c r="K17" s="132"/>
      <c r="L17" s="133"/>
      <c r="M17" s="25"/>
      <c r="N17" s="27"/>
    </row>
    <row r="18" spans="1:16" ht="13" customHeight="1" thickBot="1" x14ac:dyDescent="0.3">
      <c r="A18" s="179" t="s">
        <v>32</v>
      </c>
      <c r="B18" s="180"/>
      <c r="C18" s="181"/>
      <c r="D18" s="37">
        <f>N35</f>
        <v>0</v>
      </c>
      <c r="E18" s="38">
        <f>((D13+D16)/(1-N35))*D18</f>
        <v>0</v>
      </c>
      <c r="F18" s="177"/>
      <c r="G18" s="178"/>
      <c r="H18" s="6"/>
      <c r="I18" s="145"/>
      <c r="J18" s="131" t="s">
        <v>33</v>
      </c>
      <c r="K18" s="132"/>
      <c r="L18" s="133"/>
      <c r="M18" s="25"/>
      <c r="N18" s="27"/>
      <c r="O18" s="19"/>
      <c r="P18" s="16"/>
    </row>
    <row r="19" spans="1:16" ht="13" customHeight="1" thickTop="1" thickBot="1" x14ac:dyDescent="0.3">
      <c r="A19" s="165" t="s">
        <v>34</v>
      </c>
      <c r="B19" s="166"/>
      <c r="C19" s="167"/>
      <c r="D19" s="168">
        <f>D17+E18</f>
        <v>0</v>
      </c>
      <c r="E19" s="169"/>
      <c r="F19" s="15"/>
      <c r="G19" s="16"/>
      <c r="H19" s="6"/>
      <c r="I19" s="145"/>
      <c r="J19" s="131" t="s">
        <v>35</v>
      </c>
      <c r="K19" s="132"/>
      <c r="L19" s="133"/>
      <c r="M19" s="25"/>
      <c r="N19" s="27"/>
      <c r="O19" s="170"/>
      <c r="P19" s="171"/>
    </row>
    <row r="20" spans="1:16" ht="13" customHeight="1" thickTop="1" thickBot="1" x14ac:dyDescent="0.3">
      <c r="A20" s="172" t="s">
        <v>36</v>
      </c>
      <c r="B20" s="173"/>
      <c r="C20" s="174"/>
      <c r="D20" s="175">
        <f>IF(D19=0,0,D19/E9)</f>
        <v>0</v>
      </c>
      <c r="E20" s="176" t="e">
        <f>D19+#REF!</f>
        <v>#REF!</v>
      </c>
      <c r="F20" s="177"/>
      <c r="G20" s="178"/>
      <c r="H20" s="6"/>
      <c r="I20" s="145"/>
      <c r="J20" s="131" t="s">
        <v>37</v>
      </c>
      <c r="K20" s="132"/>
      <c r="L20" s="133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8"/>
      <c r="G21" s="178"/>
      <c r="H21" s="6"/>
      <c r="I21" s="145"/>
      <c r="J21" s="131" t="s">
        <v>39</v>
      </c>
      <c r="K21" s="132"/>
      <c r="L21" s="133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46"/>
      <c r="J22" s="159" t="s">
        <v>41</v>
      </c>
      <c r="K22" s="160"/>
      <c r="L22" s="161"/>
      <c r="M22" s="29"/>
      <c r="N22" s="30"/>
      <c r="O22" s="177"/>
      <c r="P22" s="178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44" t="s">
        <v>43</v>
      </c>
      <c r="J23" s="162" t="s">
        <v>44</v>
      </c>
      <c r="K23" s="163"/>
      <c r="L23" s="164"/>
      <c r="M23" s="31"/>
      <c r="N23" s="26"/>
      <c r="O23" s="177"/>
      <c r="P23" s="178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45"/>
      <c r="J24" s="131" t="s">
        <v>46</v>
      </c>
      <c r="K24" s="132"/>
      <c r="L24" s="133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45"/>
      <c r="J25" s="131" t="s">
        <v>47</v>
      </c>
      <c r="K25" s="132"/>
      <c r="L25" s="133"/>
      <c r="M25" s="25"/>
      <c r="N25" s="27"/>
      <c r="O25" s="177"/>
      <c r="P25" s="178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46"/>
      <c r="J26" s="159" t="s">
        <v>48</v>
      </c>
      <c r="K26" s="160"/>
      <c r="L26" s="161"/>
      <c r="M26" s="29"/>
      <c r="N26" s="30"/>
      <c r="O26" s="178"/>
      <c r="P26" s="178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82" t="s">
        <v>49</v>
      </c>
      <c r="J27" s="183"/>
      <c r="K27" s="183"/>
      <c r="L27" s="184"/>
      <c r="M27" s="185">
        <f>SUM(N9:N26)</f>
        <v>0</v>
      </c>
      <c r="N27" s="186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7" t="s">
        <v>52</v>
      </c>
      <c r="B30" s="188"/>
      <c r="C30" s="189" t="s">
        <v>53</v>
      </c>
      <c r="D30" s="190"/>
      <c r="E30" s="191"/>
      <c r="F30" s="189" t="s">
        <v>54</v>
      </c>
      <c r="G30" s="190"/>
      <c r="H30" s="190"/>
      <c r="I30" s="190"/>
      <c r="J30" s="191"/>
      <c r="K30" s="47"/>
      <c r="L30" s="189" t="s">
        <v>55</v>
      </c>
      <c r="M30" s="191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92" t="s">
        <v>58</v>
      </c>
      <c r="D31" s="193"/>
      <c r="E31" s="51">
        <v>8.3299999999999999E-2</v>
      </c>
      <c r="F31" s="194" t="s">
        <v>59</v>
      </c>
      <c r="G31" s="195"/>
      <c r="H31" s="195"/>
      <c r="I31" s="192"/>
      <c r="J31" s="52"/>
      <c r="K31" s="53"/>
      <c r="L31" s="196" t="s">
        <v>60</v>
      </c>
      <c r="M31" s="197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98" t="s">
        <v>63</v>
      </c>
      <c r="G32" s="199"/>
      <c r="H32" s="199"/>
      <c r="I32" s="200"/>
      <c r="J32" s="59">
        <f>B36*J31</f>
        <v>0</v>
      </c>
      <c r="K32" s="53"/>
      <c r="L32" s="201" t="s">
        <v>64</v>
      </c>
      <c r="M32" s="202"/>
      <c r="N32" s="60"/>
    </row>
    <row r="33" spans="1:16" ht="13" customHeight="1" thickBot="1" x14ac:dyDescent="0.3">
      <c r="A33" s="55" t="s">
        <v>65</v>
      </c>
      <c r="B33" s="56">
        <v>0.01</v>
      </c>
      <c r="C33" s="198" t="s">
        <v>66</v>
      </c>
      <c r="D33" s="200"/>
      <c r="E33" s="61">
        <v>0.1111</v>
      </c>
      <c r="F33" s="203" t="s">
        <v>67</v>
      </c>
      <c r="G33" s="204"/>
      <c r="H33" s="204"/>
      <c r="I33" s="205"/>
      <c r="J33" s="62">
        <f>(((0.08*0.5*0.9*(1+(5/56)+(5/56)+(1/3)*(5/56)))))</f>
        <v>4.3499999999999997E-2</v>
      </c>
      <c r="K33" s="6"/>
      <c r="L33" s="201" t="s">
        <v>68</v>
      </c>
      <c r="M33" s="202"/>
      <c r="N33" s="60"/>
    </row>
    <row r="34" spans="1:16" ht="13" customHeight="1" thickBot="1" x14ac:dyDescent="0.3">
      <c r="A34" s="55" t="s">
        <v>69</v>
      </c>
      <c r="B34" s="56">
        <v>2E-3</v>
      </c>
      <c r="C34" s="200" t="s">
        <v>70</v>
      </c>
      <c r="D34" s="217"/>
      <c r="E34" s="63"/>
      <c r="F34" s="206" t="s">
        <v>71</v>
      </c>
      <c r="G34" s="208"/>
      <c r="H34" s="208"/>
      <c r="I34" s="207"/>
      <c r="J34" s="64">
        <f>SUM(J31:J33)</f>
        <v>4.3499999999999997E-2</v>
      </c>
      <c r="K34" s="6"/>
      <c r="L34" s="218" t="s">
        <v>72</v>
      </c>
      <c r="M34" s="219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206" t="s">
        <v>75</v>
      </c>
      <c r="M35" s="220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89" t="s">
        <v>80</v>
      </c>
      <c r="G37" s="190"/>
      <c r="H37" s="190"/>
      <c r="I37" s="190"/>
      <c r="J37" s="191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221" t="s">
        <v>82</v>
      </c>
      <c r="D38" s="222"/>
      <c r="E38" s="71"/>
      <c r="F38" s="223" t="s">
        <v>83</v>
      </c>
      <c r="G38" s="224"/>
      <c r="H38" s="224"/>
      <c r="I38" s="225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206" t="s">
        <v>86</v>
      </c>
      <c r="D39" s="207"/>
      <c r="E39" s="64">
        <f>SUM(E31:E38)</f>
        <v>0.19440000000000002</v>
      </c>
      <c r="F39" s="206" t="s">
        <v>87</v>
      </c>
      <c r="G39" s="208"/>
      <c r="H39" s="208"/>
      <c r="I39" s="207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7.15" customHeight="1" thickBot="1" x14ac:dyDescent="0.3">
      <c r="A43" s="6"/>
      <c r="B43" s="6"/>
      <c r="C43" s="6"/>
      <c r="D43" s="41"/>
      <c r="E43" s="6"/>
      <c r="F43" s="6"/>
      <c r="G43" s="6"/>
      <c r="H43" s="6"/>
      <c r="I43" s="209" t="s">
        <v>91</v>
      </c>
      <c r="J43" s="210"/>
      <c r="K43" s="210"/>
      <c r="L43" s="210"/>
      <c r="M43" s="210"/>
      <c r="N43" s="211"/>
      <c r="O43" s="6"/>
      <c r="P43" s="6"/>
    </row>
    <row r="44" spans="1:16" ht="30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212" t="s">
        <v>93</v>
      </c>
      <c r="J44" s="213"/>
      <c r="K44" s="213"/>
      <c r="L44" s="213"/>
      <c r="M44" s="214"/>
      <c r="N44" s="84"/>
      <c r="O44" s="6"/>
      <c r="P44" s="6"/>
    </row>
    <row r="45" spans="1:16" ht="39" customHeight="1" thickBot="1" x14ac:dyDescent="0.3">
      <c r="A45" s="189" t="s">
        <v>4</v>
      </c>
      <c r="B45" s="215"/>
      <c r="C45" s="85" t="s">
        <v>94</v>
      </c>
      <c r="D45" s="85" t="s">
        <v>95</v>
      </c>
      <c r="E45" s="85" t="s">
        <v>96</v>
      </c>
      <c r="F45" s="216" t="s">
        <v>97</v>
      </c>
      <c r="G45" s="118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243" t="str">
        <f>D7</f>
        <v>(Descrição do Cargo)</v>
      </c>
      <c r="B46" s="244"/>
      <c r="C46" s="90"/>
      <c r="D46" s="90"/>
      <c r="E46" s="91">
        <f>D19</f>
        <v>0</v>
      </c>
      <c r="F46" s="245"/>
      <c r="G46" s="246"/>
      <c r="H46" s="6"/>
      <c r="I46" s="247" t="s">
        <v>99</v>
      </c>
      <c r="J46" s="233"/>
      <c r="K46" s="233"/>
      <c r="L46" s="233"/>
      <c r="M46" s="234"/>
      <c r="N46" s="89"/>
      <c r="O46" s="6"/>
      <c r="P46" s="6"/>
    </row>
    <row r="47" spans="1:16" ht="18" customHeight="1" thickBot="1" x14ac:dyDescent="0.3">
      <c r="A47" s="248" t="s">
        <v>100</v>
      </c>
      <c r="B47" s="249"/>
      <c r="C47" s="249"/>
      <c r="D47" s="249"/>
      <c r="E47" s="250"/>
      <c r="F47" s="251">
        <f>IF(D46=0,0,ROUND(((E46/D46)*F46),2))</f>
        <v>0</v>
      </c>
      <c r="G47" s="252"/>
      <c r="H47" s="6"/>
      <c r="I47" s="232" t="s">
        <v>101</v>
      </c>
      <c r="J47" s="233"/>
      <c r="K47" s="233"/>
      <c r="L47" s="233"/>
      <c r="M47" s="234"/>
      <c r="N47" s="92"/>
      <c r="O47" s="6"/>
      <c r="P47" s="6"/>
    </row>
    <row r="48" spans="1:16" ht="18" customHeight="1" thickTop="1" thickBot="1" x14ac:dyDescent="0.3">
      <c r="A48" s="227" t="s">
        <v>102</v>
      </c>
      <c r="B48" s="228"/>
      <c r="C48" s="228"/>
      <c r="D48" s="228"/>
      <c r="E48" s="229"/>
      <c r="F48" s="230">
        <f>F47*C46</f>
        <v>0</v>
      </c>
      <c r="G48" s="231"/>
      <c r="H48" s="6"/>
      <c r="I48" s="232" t="s">
        <v>103</v>
      </c>
      <c r="J48" s="233"/>
      <c r="K48" s="233"/>
      <c r="L48" s="233"/>
      <c r="M48" s="234"/>
      <c r="N48" s="92"/>
      <c r="O48" s="6"/>
      <c r="P48" s="6"/>
    </row>
    <row r="49" spans="1:17" ht="18" customHeight="1" thickTop="1" thickBot="1" x14ac:dyDescent="0.3">
      <c r="A49" s="235" t="s">
        <v>104</v>
      </c>
      <c r="B49" s="236"/>
      <c r="C49" s="236"/>
      <c r="D49" s="236"/>
      <c r="E49" s="237"/>
      <c r="F49" s="238">
        <f>F48*N49</f>
        <v>0</v>
      </c>
      <c r="G49" s="239"/>
      <c r="H49" s="6"/>
      <c r="I49" s="240" t="s">
        <v>105</v>
      </c>
      <c r="J49" s="241"/>
      <c r="K49" s="241"/>
      <c r="L49" s="241"/>
      <c r="M49" s="242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226" t="s">
        <v>107</v>
      </c>
      <c r="B51" s="226"/>
      <c r="C51" s="226"/>
      <c r="D51" s="226"/>
      <c r="E51" s="226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password="9210" sheet="1" selectLockedCells="1"/>
  <protectedRanges>
    <protectedRange sqref="D7" name="Intervalo1"/>
  </protectedRanges>
  <mergeCells count="102"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31B6F-A247-4DE3-A2BC-70265F20914B}">
  <sheetPr>
    <pageSetUpPr fitToPage="1"/>
  </sheetPr>
  <dimension ref="A1:R61"/>
  <sheetViews>
    <sheetView showGridLines="0" topLeftCell="A4" zoomScale="80" zoomScaleNormal="80" workbookViewId="0">
      <selection activeCell="M11" sqref="M11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8.726562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8.726562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8.726562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8.726562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8.726562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8.726562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8.726562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8.726562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8.726562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8.726562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8.726562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8.726562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8.726562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8.726562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8.726562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8.726562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8.726562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8.726562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8.726562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8.726562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8.726562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8.726562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8.726562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8.726562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8.726562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8.726562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8.726562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8.726562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8.726562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8.726562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8.726562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8.726562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8.726562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8.726562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8.726562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8.726562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8.726562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8.726562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8.726562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8.726562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8.726562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8.726562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8.726562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8.726562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8.726562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8.726562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8.726562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8.726562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8.726562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8.726562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8.726562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8.726562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8.726562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8.726562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8.726562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8.726562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8.726562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8.726562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8.726562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8.726562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8.726562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8.726562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8.726562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8.726562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114" t="s">
        <v>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115" t="s">
        <v>1</v>
      </c>
      <c r="B5" s="115"/>
      <c r="C5" s="115"/>
      <c r="D5" s="115"/>
      <c r="E5" s="115"/>
      <c r="F5" s="115"/>
      <c r="G5" s="115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116" t="s">
        <v>2</v>
      </c>
      <c r="B6" s="117"/>
      <c r="C6" s="117"/>
      <c r="D6" s="117"/>
      <c r="E6" s="118"/>
      <c r="F6" s="7"/>
      <c r="G6" s="7"/>
      <c r="H6" s="6"/>
      <c r="I6" s="116" t="s">
        <v>3</v>
      </c>
      <c r="J6" s="117"/>
      <c r="K6" s="117"/>
      <c r="L6" s="117"/>
      <c r="M6" s="117"/>
      <c r="N6" s="118"/>
      <c r="O6" s="8"/>
      <c r="P6" s="7"/>
    </row>
    <row r="7" spans="1:18" ht="42" customHeight="1" x14ac:dyDescent="0.25">
      <c r="A7" s="119" t="s">
        <v>4</v>
      </c>
      <c r="B7" s="120"/>
      <c r="C7" s="121"/>
      <c r="D7" s="125" t="s">
        <v>5</v>
      </c>
      <c r="E7" s="126"/>
      <c r="F7" s="122"/>
      <c r="G7" s="123"/>
      <c r="H7" s="6"/>
      <c r="I7" s="122" t="s">
        <v>4</v>
      </c>
      <c r="J7" s="123"/>
      <c r="K7" s="123"/>
      <c r="L7" s="124"/>
      <c r="M7" s="127" t="str">
        <f>D7</f>
        <v>(Descrição do Cargo)</v>
      </c>
      <c r="N7" s="128"/>
      <c r="O7" s="122"/>
      <c r="P7" s="123"/>
    </row>
    <row r="8" spans="1:18" ht="13" customHeight="1" thickBot="1" x14ac:dyDescent="0.3">
      <c r="A8" s="122"/>
      <c r="B8" s="123"/>
      <c r="C8" s="124"/>
      <c r="D8" s="9" t="s">
        <v>6</v>
      </c>
      <c r="E8" s="10" t="s">
        <v>7</v>
      </c>
      <c r="F8" s="11"/>
      <c r="G8" s="12"/>
      <c r="H8" s="6"/>
      <c r="I8" s="122"/>
      <c r="J8" s="123"/>
      <c r="K8" s="123"/>
      <c r="L8" s="124"/>
      <c r="M8" s="9" t="s">
        <v>6</v>
      </c>
      <c r="N8" s="10" t="s">
        <v>7</v>
      </c>
      <c r="O8" s="11"/>
      <c r="P8" s="12"/>
    </row>
    <row r="9" spans="1:18" ht="13" customHeight="1" x14ac:dyDescent="0.25">
      <c r="A9" s="141" t="s">
        <v>8</v>
      </c>
      <c r="B9" s="142"/>
      <c r="C9" s="143"/>
      <c r="D9" s="13"/>
      <c r="E9" s="14">
        <f>SUM(N9:N15)</f>
        <v>0</v>
      </c>
      <c r="F9" s="15"/>
      <c r="G9" s="16"/>
      <c r="H9" s="6"/>
      <c r="I9" s="144" t="s">
        <v>9</v>
      </c>
      <c r="J9" s="147" t="s">
        <v>10</v>
      </c>
      <c r="K9" s="148"/>
      <c r="L9" s="149"/>
      <c r="M9" s="17"/>
      <c r="N9" s="18"/>
      <c r="O9" s="19"/>
      <c r="P9" s="16"/>
    </row>
    <row r="10" spans="1:18" ht="13" customHeight="1" x14ac:dyDescent="0.25">
      <c r="A10" s="134" t="s">
        <v>11</v>
      </c>
      <c r="B10" s="135"/>
      <c r="C10" s="136"/>
      <c r="D10" s="20">
        <f>J41</f>
        <v>0.64160720000000016</v>
      </c>
      <c r="E10" s="21">
        <f>E9*J41</f>
        <v>0</v>
      </c>
      <c r="F10" s="15"/>
      <c r="G10" s="16"/>
      <c r="H10" s="6"/>
      <c r="I10" s="145"/>
      <c r="J10" s="131" t="s">
        <v>12</v>
      </c>
      <c r="K10" s="132"/>
      <c r="L10" s="133"/>
      <c r="M10" s="22"/>
      <c r="N10" s="23">
        <f>M10*N9</f>
        <v>0</v>
      </c>
      <c r="O10" s="19"/>
      <c r="P10" s="16"/>
    </row>
    <row r="11" spans="1:18" ht="13" customHeight="1" x14ac:dyDescent="0.25">
      <c r="A11" s="134" t="s">
        <v>13</v>
      </c>
      <c r="B11" s="135"/>
      <c r="C11" s="136"/>
      <c r="D11" s="20"/>
      <c r="E11" s="21">
        <f>SUM(N16:N22)</f>
        <v>0</v>
      </c>
      <c r="F11" s="15"/>
      <c r="G11" s="16"/>
      <c r="H11" s="24"/>
      <c r="I11" s="145"/>
      <c r="J11" s="131" t="s">
        <v>14</v>
      </c>
      <c r="K11" s="132"/>
      <c r="L11" s="133"/>
      <c r="M11" s="22"/>
      <c r="N11" s="23">
        <f>N46*M11</f>
        <v>0</v>
      </c>
      <c r="O11" s="19"/>
      <c r="P11" s="16"/>
    </row>
    <row r="12" spans="1:18" ht="13" customHeight="1" x14ac:dyDescent="0.25">
      <c r="A12" s="134" t="s">
        <v>15</v>
      </c>
      <c r="B12" s="135"/>
      <c r="C12" s="136"/>
      <c r="D12" s="20"/>
      <c r="E12" s="21">
        <f>SUM(N23:N26)</f>
        <v>0</v>
      </c>
      <c r="F12" s="15"/>
      <c r="G12" s="16"/>
      <c r="H12" s="6"/>
      <c r="I12" s="145"/>
      <c r="J12" s="131" t="s">
        <v>16</v>
      </c>
      <c r="K12" s="132"/>
      <c r="L12" s="133"/>
      <c r="M12" s="25"/>
      <c r="N12" s="26"/>
      <c r="O12" s="19"/>
      <c r="P12" s="16"/>
    </row>
    <row r="13" spans="1:18" ht="13" customHeight="1" thickBot="1" x14ac:dyDescent="0.3">
      <c r="A13" s="150" t="s">
        <v>17</v>
      </c>
      <c r="B13" s="151"/>
      <c r="C13" s="152"/>
      <c r="D13" s="129">
        <f>SUM(E9:E12)</f>
        <v>0</v>
      </c>
      <c r="E13" s="130"/>
      <c r="F13" s="15"/>
      <c r="G13" s="16"/>
      <c r="H13" s="6"/>
      <c r="I13" s="145"/>
      <c r="J13" s="131" t="s">
        <v>18</v>
      </c>
      <c r="K13" s="132"/>
      <c r="L13" s="133"/>
      <c r="M13" s="25"/>
      <c r="N13" s="27"/>
      <c r="O13" s="19"/>
      <c r="P13" s="16"/>
    </row>
    <row r="14" spans="1:18" ht="13" customHeight="1" x14ac:dyDescent="0.25">
      <c r="A14" s="134" t="s">
        <v>19</v>
      </c>
      <c r="B14" s="135"/>
      <c r="C14" s="136"/>
      <c r="D14" s="28"/>
      <c r="E14" s="21">
        <f>D13*D14</f>
        <v>0</v>
      </c>
      <c r="F14" s="137"/>
      <c r="G14" s="138"/>
      <c r="H14" s="6"/>
      <c r="I14" s="145"/>
      <c r="J14" s="131" t="s">
        <v>20</v>
      </c>
      <c r="K14" s="132"/>
      <c r="L14" s="133"/>
      <c r="M14" s="25"/>
      <c r="N14" s="27"/>
      <c r="O14" s="139" t="s">
        <v>21</v>
      </c>
      <c r="P14" s="153" t="s">
        <v>22</v>
      </c>
      <c r="Q14" s="155" t="s">
        <v>23</v>
      </c>
      <c r="R14" s="157" t="s">
        <v>24</v>
      </c>
    </row>
    <row r="15" spans="1:18" ht="13" customHeight="1" thickBot="1" x14ac:dyDescent="0.3">
      <c r="A15" s="134" t="s">
        <v>25</v>
      </c>
      <c r="B15" s="135"/>
      <c r="C15" s="136"/>
      <c r="D15" s="28"/>
      <c r="E15" s="21">
        <f>D15*(D13+E14)</f>
        <v>0</v>
      </c>
      <c r="F15" s="15"/>
      <c r="G15" s="16"/>
      <c r="H15" s="6"/>
      <c r="I15" s="146"/>
      <c r="J15" s="159" t="s">
        <v>26</v>
      </c>
      <c r="K15" s="160"/>
      <c r="L15" s="161"/>
      <c r="M15" s="29"/>
      <c r="N15" s="30"/>
      <c r="O15" s="140"/>
      <c r="P15" s="154"/>
      <c r="Q15" s="156"/>
      <c r="R15" s="158"/>
    </row>
    <row r="16" spans="1:18" ht="13" customHeight="1" thickBot="1" x14ac:dyDescent="0.3">
      <c r="A16" s="150" t="s">
        <v>27</v>
      </c>
      <c r="B16" s="151"/>
      <c r="C16" s="152"/>
      <c r="D16" s="129">
        <f>SUM(E14:E15)</f>
        <v>0</v>
      </c>
      <c r="E16" s="130"/>
      <c r="F16" s="15"/>
      <c r="G16" s="16"/>
      <c r="H16" s="6"/>
      <c r="I16" s="144" t="s">
        <v>28</v>
      </c>
      <c r="J16" s="162" t="s">
        <v>29</v>
      </c>
      <c r="K16" s="163"/>
      <c r="L16" s="164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150" t="s">
        <v>30</v>
      </c>
      <c r="B17" s="151"/>
      <c r="C17" s="152"/>
      <c r="D17" s="129">
        <f>D13+D16</f>
        <v>0</v>
      </c>
      <c r="E17" s="130"/>
      <c r="F17" s="177"/>
      <c r="G17" s="178"/>
      <c r="H17" s="6"/>
      <c r="I17" s="145"/>
      <c r="J17" s="131" t="s">
        <v>31</v>
      </c>
      <c r="K17" s="132"/>
      <c r="L17" s="133"/>
      <c r="M17" s="25"/>
      <c r="N17" s="27"/>
    </row>
    <row r="18" spans="1:16" ht="13" customHeight="1" thickBot="1" x14ac:dyDescent="0.3">
      <c r="A18" s="179" t="s">
        <v>32</v>
      </c>
      <c r="B18" s="180"/>
      <c r="C18" s="181"/>
      <c r="D18" s="37">
        <f>N35</f>
        <v>0</v>
      </c>
      <c r="E18" s="38">
        <f>((D13+D16)/(1-N35))*D18</f>
        <v>0</v>
      </c>
      <c r="F18" s="177"/>
      <c r="G18" s="178"/>
      <c r="H18" s="6"/>
      <c r="I18" s="145"/>
      <c r="J18" s="131" t="s">
        <v>33</v>
      </c>
      <c r="K18" s="132"/>
      <c r="L18" s="133"/>
      <c r="M18" s="25"/>
      <c r="N18" s="27"/>
      <c r="O18" s="19"/>
      <c r="P18" s="16"/>
    </row>
    <row r="19" spans="1:16" ht="13" customHeight="1" thickTop="1" thickBot="1" x14ac:dyDescent="0.3">
      <c r="A19" s="165" t="s">
        <v>34</v>
      </c>
      <c r="B19" s="166"/>
      <c r="C19" s="167"/>
      <c r="D19" s="168">
        <f>D17+E18</f>
        <v>0</v>
      </c>
      <c r="E19" s="169"/>
      <c r="F19" s="15"/>
      <c r="G19" s="16"/>
      <c r="H19" s="6"/>
      <c r="I19" s="145"/>
      <c r="J19" s="131" t="s">
        <v>35</v>
      </c>
      <c r="K19" s="132"/>
      <c r="L19" s="133"/>
      <c r="M19" s="25"/>
      <c r="N19" s="27"/>
      <c r="O19" s="170"/>
      <c r="P19" s="171"/>
    </row>
    <row r="20" spans="1:16" ht="13" customHeight="1" thickTop="1" thickBot="1" x14ac:dyDescent="0.3">
      <c r="A20" s="172" t="s">
        <v>36</v>
      </c>
      <c r="B20" s="173"/>
      <c r="C20" s="174"/>
      <c r="D20" s="175">
        <f>IF(D19=0,0,D19/E9)</f>
        <v>0</v>
      </c>
      <c r="E20" s="176" t="e">
        <f>D19+#REF!</f>
        <v>#REF!</v>
      </c>
      <c r="F20" s="177"/>
      <c r="G20" s="178"/>
      <c r="H20" s="6"/>
      <c r="I20" s="145"/>
      <c r="J20" s="131" t="s">
        <v>37</v>
      </c>
      <c r="K20" s="132"/>
      <c r="L20" s="133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8"/>
      <c r="G21" s="178"/>
      <c r="H21" s="6"/>
      <c r="I21" s="145"/>
      <c r="J21" s="131" t="s">
        <v>39</v>
      </c>
      <c r="K21" s="132"/>
      <c r="L21" s="133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46"/>
      <c r="J22" s="159" t="s">
        <v>41</v>
      </c>
      <c r="K22" s="160"/>
      <c r="L22" s="161"/>
      <c r="M22" s="29"/>
      <c r="N22" s="30"/>
      <c r="O22" s="177"/>
      <c r="P22" s="178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44" t="s">
        <v>43</v>
      </c>
      <c r="J23" s="162" t="s">
        <v>44</v>
      </c>
      <c r="K23" s="163"/>
      <c r="L23" s="164"/>
      <c r="M23" s="31"/>
      <c r="N23" s="26"/>
      <c r="O23" s="177"/>
      <c r="P23" s="178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45"/>
      <c r="J24" s="131" t="s">
        <v>46</v>
      </c>
      <c r="K24" s="132"/>
      <c r="L24" s="133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45"/>
      <c r="J25" s="131" t="s">
        <v>47</v>
      </c>
      <c r="K25" s="132"/>
      <c r="L25" s="133"/>
      <c r="M25" s="25"/>
      <c r="N25" s="27"/>
      <c r="O25" s="177"/>
      <c r="P25" s="178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46"/>
      <c r="J26" s="159" t="s">
        <v>48</v>
      </c>
      <c r="K26" s="160"/>
      <c r="L26" s="161"/>
      <c r="M26" s="29"/>
      <c r="N26" s="30"/>
      <c r="O26" s="178"/>
      <c r="P26" s="178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82" t="s">
        <v>49</v>
      </c>
      <c r="J27" s="183"/>
      <c r="K27" s="183"/>
      <c r="L27" s="184"/>
      <c r="M27" s="185">
        <f>SUM(N9:N26)</f>
        <v>0</v>
      </c>
      <c r="N27" s="186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7" t="s">
        <v>52</v>
      </c>
      <c r="B30" s="188"/>
      <c r="C30" s="189" t="s">
        <v>53</v>
      </c>
      <c r="D30" s="190"/>
      <c r="E30" s="191"/>
      <c r="F30" s="189" t="s">
        <v>54</v>
      </c>
      <c r="G30" s="190"/>
      <c r="H30" s="190"/>
      <c r="I30" s="190"/>
      <c r="J30" s="191"/>
      <c r="K30" s="47"/>
      <c r="L30" s="189" t="s">
        <v>55</v>
      </c>
      <c r="M30" s="191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92" t="s">
        <v>58</v>
      </c>
      <c r="D31" s="193"/>
      <c r="E31" s="51">
        <v>8.3299999999999999E-2</v>
      </c>
      <c r="F31" s="194" t="s">
        <v>59</v>
      </c>
      <c r="G31" s="195"/>
      <c r="H31" s="195"/>
      <c r="I31" s="192"/>
      <c r="J31" s="52"/>
      <c r="K31" s="53"/>
      <c r="L31" s="196" t="s">
        <v>60</v>
      </c>
      <c r="M31" s="197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98" t="s">
        <v>63</v>
      </c>
      <c r="G32" s="199"/>
      <c r="H32" s="199"/>
      <c r="I32" s="200"/>
      <c r="J32" s="59">
        <f>B36*J31</f>
        <v>0</v>
      </c>
      <c r="K32" s="53"/>
      <c r="L32" s="201" t="s">
        <v>64</v>
      </c>
      <c r="M32" s="202"/>
      <c r="N32" s="60"/>
    </row>
    <row r="33" spans="1:16" ht="13" customHeight="1" thickBot="1" x14ac:dyDescent="0.3">
      <c r="A33" s="55" t="s">
        <v>65</v>
      </c>
      <c r="B33" s="56">
        <v>0.01</v>
      </c>
      <c r="C33" s="198" t="s">
        <v>66</v>
      </c>
      <c r="D33" s="200"/>
      <c r="E33" s="61">
        <v>0.1111</v>
      </c>
      <c r="F33" s="203" t="s">
        <v>67</v>
      </c>
      <c r="G33" s="204"/>
      <c r="H33" s="204"/>
      <c r="I33" s="205"/>
      <c r="J33" s="62">
        <f>(((0.08*0.5*0.9*(1+(5/56)+(5/56)+(1/3)*(5/56)))))</f>
        <v>4.3499999999999997E-2</v>
      </c>
      <c r="K33" s="6"/>
      <c r="L33" s="201" t="s">
        <v>68</v>
      </c>
      <c r="M33" s="202"/>
      <c r="N33" s="60"/>
    </row>
    <row r="34" spans="1:16" ht="13" customHeight="1" thickBot="1" x14ac:dyDescent="0.3">
      <c r="A34" s="55" t="s">
        <v>69</v>
      </c>
      <c r="B34" s="56">
        <v>2E-3</v>
      </c>
      <c r="C34" s="200" t="s">
        <v>70</v>
      </c>
      <c r="D34" s="217"/>
      <c r="E34" s="63"/>
      <c r="F34" s="206" t="s">
        <v>71</v>
      </c>
      <c r="G34" s="208"/>
      <c r="H34" s="208"/>
      <c r="I34" s="207"/>
      <c r="J34" s="64">
        <f>SUM(J31:J33)</f>
        <v>4.3499999999999997E-2</v>
      </c>
      <c r="K34" s="6"/>
      <c r="L34" s="218" t="s">
        <v>72</v>
      </c>
      <c r="M34" s="219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206" t="s">
        <v>75</v>
      </c>
      <c r="M35" s="220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89" t="s">
        <v>80</v>
      </c>
      <c r="G37" s="190"/>
      <c r="H37" s="190"/>
      <c r="I37" s="190"/>
      <c r="J37" s="191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221" t="s">
        <v>82</v>
      </c>
      <c r="D38" s="222"/>
      <c r="E38" s="71"/>
      <c r="F38" s="223" t="s">
        <v>83</v>
      </c>
      <c r="G38" s="224"/>
      <c r="H38" s="224"/>
      <c r="I38" s="225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206" t="s">
        <v>86</v>
      </c>
      <c r="D39" s="207"/>
      <c r="E39" s="64">
        <f>SUM(E31:E38)</f>
        <v>0.19440000000000002</v>
      </c>
      <c r="F39" s="206" t="s">
        <v>87</v>
      </c>
      <c r="G39" s="208"/>
      <c r="H39" s="208"/>
      <c r="I39" s="207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7.15" customHeight="1" thickBot="1" x14ac:dyDescent="0.3">
      <c r="A43" s="6"/>
      <c r="B43" s="6"/>
      <c r="C43" s="6"/>
      <c r="D43" s="41"/>
      <c r="E43" s="6"/>
      <c r="F43" s="6"/>
      <c r="G43" s="6"/>
      <c r="H43" s="6"/>
      <c r="I43" s="209" t="s">
        <v>91</v>
      </c>
      <c r="J43" s="210"/>
      <c r="K43" s="210"/>
      <c r="L43" s="210"/>
      <c r="M43" s="210"/>
      <c r="N43" s="211"/>
      <c r="O43" s="6"/>
      <c r="P43" s="6"/>
    </row>
    <row r="44" spans="1:16" ht="30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212" t="s">
        <v>93</v>
      </c>
      <c r="J44" s="213"/>
      <c r="K44" s="213"/>
      <c r="L44" s="213"/>
      <c r="M44" s="214"/>
      <c r="N44" s="84"/>
      <c r="O44" s="6"/>
      <c r="P44" s="6"/>
    </row>
    <row r="45" spans="1:16" ht="39" customHeight="1" thickBot="1" x14ac:dyDescent="0.3">
      <c r="A45" s="189" t="s">
        <v>4</v>
      </c>
      <c r="B45" s="215"/>
      <c r="C45" s="85" t="s">
        <v>94</v>
      </c>
      <c r="D45" s="85" t="s">
        <v>95</v>
      </c>
      <c r="E45" s="85" t="s">
        <v>96</v>
      </c>
      <c r="F45" s="216" t="s">
        <v>97</v>
      </c>
      <c r="G45" s="118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243" t="str">
        <f>D7</f>
        <v>(Descrição do Cargo)</v>
      </c>
      <c r="B46" s="244"/>
      <c r="C46" s="90"/>
      <c r="D46" s="90"/>
      <c r="E46" s="91">
        <f>D19</f>
        <v>0</v>
      </c>
      <c r="F46" s="245"/>
      <c r="G46" s="246"/>
      <c r="H46" s="6"/>
      <c r="I46" s="247" t="s">
        <v>99</v>
      </c>
      <c r="J46" s="233"/>
      <c r="K46" s="233"/>
      <c r="L46" s="233"/>
      <c r="M46" s="234"/>
      <c r="N46" s="89"/>
      <c r="O46" s="6"/>
      <c r="P46" s="6"/>
    </row>
    <row r="47" spans="1:16" ht="18" customHeight="1" thickBot="1" x14ac:dyDescent="0.3">
      <c r="A47" s="248" t="s">
        <v>100</v>
      </c>
      <c r="B47" s="249"/>
      <c r="C47" s="249"/>
      <c r="D47" s="249"/>
      <c r="E47" s="250"/>
      <c r="F47" s="251">
        <f>IF(D46=0,0,ROUND(((E46/D46)*F46),2))</f>
        <v>0</v>
      </c>
      <c r="G47" s="252"/>
      <c r="H47" s="6"/>
      <c r="I47" s="232" t="s">
        <v>101</v>
      </c>
      <c r="J47" s="233"/>
      <c r="K47" s="233"/>
      <c r="L47" s="233"/>
      <c r="M47" s="234"/>
      <c r="N47" s="92"/>
      <c r="O47" s="6"/>
      <c r="P47" s="6"/>
    </row>
    <row r="48" spans="1:16" ht="18" customHeight="1" thickTop="1" thickBot="1" x14ac:dyDescent="0.3">
      <c r="A48" s="227" t="s">
        <v>102</v>
      </c>
      <c r="B48" s="228"/>
      <c r="C48" s="228"/>
      <c r="D48" s="228"/>
      <c r="E48" s="229"/>
      <c r="F48" s="230">
        <f>F47*C46</f>
        <v>0</v>
      </c>
      <c r="G48" s="231"/>
      <c r="H48" s="6"/>
      <c r="I48" s="232" t="s">
        <v>103</v>
      </c>
      <c r="J48" s="233"/>
      <c r="K48" s="233"/>
      <c r="L48" s="233"/>
      <c r="M48" s="234"/>
      <c r="N48" s="92"/>
      <c r="O48" s="6"/>
      <c r="P48" s="6"/>
    </row>
    <row r="49" spans="1:17" ht="18" customHeight="1" thickTop="1" thickBot="1" x14ac:dyDescent="0.3">
      <c r="A49" s="235" t="s">
        <v>104</v>
      </c>
      <c r="B49" s="236"/>
      <c r="C49" s="236"/>
      <c r="D49" s="236"/>
      <c r="E49" s="237"/>
      <c r="F49" s="238">
        <f>F48*N49</f>
        <v>0</v>
      </c>
      <c r="G49" s="239"/>
      <c r="H49" s="6"/>
      <c r="I49" s="240" t="s">
        <v>105</v>
      </c>
      <c r="J49" s="241"/>
      <c r="K49" s="241"/>
      <c r="L49" s="241"/>
      <c r="M49" s="242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226" t="s">
        <v>107</v>
      </c>
      <c r="B51" s="226"/>
      <c r="C51" s="226"/>
      <c r="D51" s="226"/>
      <c r="E51" s="226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password="9210" sheet="1" selectLockedCells="1"/>
  <protectedRanges>
    <protectedRange sqref="D7" name="Intervalo1"/>
  </protectedRanges>
  <mergeCells count="102"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1DC2E-45C0-4FFB-8F8D-2A05661A51B1}">
  <sheetPr>
    <pageSetUpPr fitToPage="1"/>
  </sheetPr>
  <dimension ref="A1:P25"/>
  <sheetViews>
    <sheetView showGridLines="0" tabSelected="1" topLeftCell="A2" zoomScaleNormal="100" workbookViewId="0">
      <selection activeCell="E2" sqref="E2"/>
    </sheetView>
  </sheetViews>
  <sheetFormatPr defaultColWidth="8.7265625" defaultRowHeight="12.5" x14ac:dyDescent="0.25"/>
  <cols>
    <col min="1" max="1" width="9.26953125" style="96" customWidth="1"/>
    <col min="2" max="2" width="50.26953125" style="96" customWidth="1"/>
    <col min="3" max="3" width="8.81640625" style="96" customWidth="1"/>
    <col min="4" max="6" width="14.453125" style="96" customWidth="1"/>
    <col min="7" max="8" width="8.7265625" style="96"/>
    <col min="9" max="9" width="17.453125" style="96" customWidth="1"/>
    <col min="10" max="256" width="8.7265625" style="96"/>
    <col min="257" max="257" width="9.26953125" style="96" customWidth="1"/>
    <col min="258" max="258" width="50.26953125" style="96" customWidth="1"/>
    <col min="259" max="259" width="8.81640625" style="96" customWidth="1"/>
    <col min="260" max="262" width="14.453125" style="96" customWidth="1"/>
    <col min="263" max="264" width="8.7265625" style="96"/>
    <col min="265" max="265" width="17.453125" style="96" customWidth="1"/>
    <col min="266" max="512" width="8.7265625" style="96"/>
    <col min="513" max="513" width="9.26953125" style="96" customWidth="1"/>
    <col min="514" max="514" width="50.26953125" style="96" customWidth="1"/>
    <col min="515" max="515" width="8.81640625" style="96" customWidth="1"/>
    <col min="516" max="518" width="14.453125" style="96" customWidth="1"/>
    <col min="519" max="520" width="8.7265625" style="96"/>
    <col min="521" max="521" width="17.453125" style="96" customWidth="1"/>
    <col min="522" max="768" width="8.7265625" style="96"/>
    <col min="769" max="769" width="9.26953125" style="96" customWidth="1"/>
    <col min="770" max="770" width="50.26953125" style="96" customWidth="1"/>
    <col min="771" max="771" width="8.81640625" style="96" customWidth="1"/>
    <col min="772" max="774" width="14.453125" style="96" customWidth="1"/>
    <col min="775" max="776" width="8.7265625" style="96"/>
    <col min="777" max="777" width="17.453125" style="96" customWidth="1"/>
    <col min="778" max="1024" width="8.7265625" style="96"/>
    <col min="1025" max="1025" width="9.26953125" style="96" customWidth="1"/>
    <col min="1026" max="1026" width="50.26953125" style="96" customWidth="1"/>
    <col min="1027" max="1027" width="8.81640625" style="96" customWidth="1"/>
    <col min="1028" max="1030" width="14.453125" style="96" customWidth="1"/>
    <col min="1031" max="1032" width="8.7265625" style="96"/>
    <col min="1033" max="1033" width="17.453125" style="96" customWidth="1"/>
    <col min="1034" max="1280" width="8.7265625" style="96"/>
    <col min="1281" max="1281" width="9.26953125" style="96" customWidth="1"/>
    <col min="1282" max="1282" width="50.26953125" style="96" customWidth="1"/>
    <col min="1283" max="1283" width="8.81640625" style="96" customWidth="1"/>
    <col min="1284" max="1286" width="14.453125" style="96" customWidth="1"/>
    <col min="1287" max="1288" width="8.7265625" style="96"/>
    <col min="1289" max="1289" width="17.453125" style="96" customWidth="1"/>
    <col min="1290" max="1536" width="8.7265625" style="96"/>
    <col min="1537" max="1537" width="9.26953125" style="96" customWidth="1"/>
    <col min="1538" max="1538" width="50.26953125" style="96" customWidth="1"/>
    <col min="1539" max="1539" width="8.81640625" style="96" customWidth="1"/>
    <col min="1540" max="1542" width="14.453125" style="96" customWidth="1"/>
    <col min="1543" max="1544" width="8.7265625" style="96"/>
    <col min="1545" max="1545" width="17.453125" style="96" customWidth="1"/>
    <col min="1546" max="1792" width="8.7265625" style="96"/>
    <col min="1793" max="1793" width="9.26953125" style="96" customWidth="1"/>
    <col min="1794" max="1794" width="50.26953125" style="96" customWidth="1"/>
    <col min="1795" max="1795" width="8.81640625" style="96" customWidth="1"/>
    <col min="1796" max="1798" width="14.453125" style="96" customWidth="1"/>
    <col min="1799" max="1800" width="8.7265625" style="96"/>
    <col min="1801" max="1801" width="17.453125" style="96" customWidth="1"/>
    <col min="1802" max="2048" width="8.7265625" style="96"/>
    <col min="2049" max="2049" width="9.26953125" style="96" customWidth="1"/>
    <col min="2050" max="2050" width="50.26953125" style="96" customWidth="1"/>
    <col min="2051" max="2051" width="8.81640625" style="96" customWidth="1"/>
    <col min="2052" max="2054" width="14.453125" style="96" customWidth="1"/>
    <col min="2055" max="2056" width="8.7265625" style="96"/>
    <col min="2057" max="2057" width="17.453125" style="96" customWidth="1"/>
    <col min="2058" max="2304" width="8.7265625" style="96"/>
    <col min="2305" max="2305" width="9.26953125" style="96" customWidth="1"/>
    <col min="2306" max="2306" width="50.26953125" style="96" customWidth="1"/>
    <col min="2307" max="2307" width="8.81640625" style="96" customWidth="1"/>
    <col min="2308" max="2310" width="14.453125" style="96" customWidth="1"/>
    <col min="2311" max="2312" width="8.7265625" style="96"/>
    <col min="2313" max="2313" width="17.453125" style="96" customWidth="1"/>
    <col min="2314" max="2560" width="8.7265625" style="96"/>
    <col min="2561" max="2561" width="9.26953125" style="96" customWidth="1"/>
    <col min="2562" max="2562" width="50.26953125" style="96" customWidth="1"/>
    <col min="2563" max="2563" width="8.81640625" style="96" customWidth="1"/>
    <col min="2564" max="2566" width="14.453125" style="96" customWidth="1"/>
    <col min="2567" max="2568" width="8.7265625" style="96"/>
    <col min="2569" max="2569" width="17.453125" style="96" customWidth="1"/>
    <col min="2570" max="2816" width="8.7265625" style="96"/>
    <col min="2817" max="2817" width="9.26953125" style="96" customWidth="1"/>
    <col min="2818" max="2818" width="50.26953125" style="96" customWidth="1"/>
    <col min="2819" max="2819" width="8.81640625" style="96" customWidth="1"/>
    <col min="2820" max="2822" width="14.453125" style="96" customWidth="1"/>
    <col min="2823" max="2824" width="8.7265625" style="96"/>
    <col min="2825" max="2825" width="17.453125" style="96" customWidth="1"/>
    <col min="2826" max="3072" width="8.7265625" style="96"/>
    <col min="3073" max="3073" width="9.26953125" style="96" customWidth="1"/>
    <col min="3074" max="3074" width="50.26953125" style="96" customWidth="1"/>
    <col min="3075" max="3075" width="8.81640625" style="96" customWidth="1"/>
    <col min="3076" max="3078" width="14.453125" style="96" customWidth="1"/>
    <col min="3079" max="3080" width="8.7265625" style="96"/>
    <col min="3081" max="3081" width="17.453125" style="96" customWidth="1"/>
    <col min="3082" max="3328" width="8.7265625" style="96"/>
    <col min="3329" max="3329" width="9.26953125" style="96" customWidth="1"/>
    <col min="3330" max="3330" width="50.26953125" style="96" customWidth="1"/>
    <col min="3331" max="3331" width="8.81640625" style="96" customWidth="1"/>
    <col min="3332" max="3334" width="14.453125" style="96" customWidth="1"/>
    <col min="3335" max="3336" width="8.7265625" style="96"/>
    <col min="3337" max="3337" width="17.453125" style="96" customWidth="1"/>
    <col min="3338" max="3584" width="8.7265625" style="96"/>
    <col min="3585" max="3585" width="9.26953125" style="96" customWidth="1"/>
    <col min="3586" max="3586" width="50.26953125" style="96" customWidth="1"/>
    <col min="3587" max="3587" width="8.81640625" style="96" customWidth="1"/>
    <col min="3588" max="3590" width="14.453125" style="96" customWidth="1"/>
    <col min="3591" max="3592" width="8.7265625" style="96"/>
    <col min="3593" max="3593" width="17.453125" style="96" customWidth="1"/>
    <col min="3594" max="3840" width="8.7265625" style="96"/>
    <col min="3841" max="3841" width="9.26953125" style="96" customWidth="1"/>
    <col min="3842" max="3842" width="50.26953125" style="96" customWidth="1"/>
    <col min="3843" max="3843" width="8.81640625" style="96" customWidth="1"/>
    <col min="3844" max="3846" width="14.453125" style="96" customWidth="1"/>
    <col min="3847" max="3848" width="8.7265625" style="96"/>
    <col min="3849" max="3849" width="17.453125" style="96" customWidth="1"/>
    <col min="3850" max="4096" width="8.7265625" style="96"/>
    <col min="4097" max="4097" width="9.26953125" style="96" customWidth="1"/>
    <col min="4098" max="4098" width="50.26953125" style="96" customWidth="1"/>
    <col min="4099" max="4099" width="8.81640625" style="96" customWidth="1"/>
    <col min="4100" max="4102" width="14.453125" style="96" customWidth="1"/>
    <col min="4103" max="4104" width="8.7265625" style="96"/>
    <col min="4105" max="4105" width="17.453125" style="96" customWidth="1"/>
    <col min="4106" max="4352" width="8.7265625" style="96"/>
    <col min="4353" max="4353" width="9.26953125" style="96" customWidth="1"/>
    <col min="4354" max="4354" width="50.26953125" style="96" customWidth="1"/>
    <col min="4355" max="4355" width="8.81640625" style="96" customWidth="1"/>
    <col min="4356" max="4358" width="14.453125" style="96" customWidth="1"/>
    <col min="4359" max="4360" width="8.7265625" style="96"/>
    <col min="4361" max="4361" width="17.453125" style="96" customWidth="1"/>
    <col min="4362" max="4608" width="8.7265625" style="96"/>
    <col min="4609" max="4609" width="9.26953125" style="96" customWidth="1"/>
    <col min="4610" max="4610" width="50.26953125" style="96" customWidth="1"/>
    <col min="4611" max="4611" width="8.81640625" style="96" customWidth="1"/>
    <col min="4612" max="4614" width="14.453125" style="96" customWidth="1"/>
    <col min="4615" max="4616" width="8.7265625" style="96"/>
    <col min="4617" max="4617" width="17.453125" style="96" customWidth="1"/>
    <col min="4618" max="4864" width="8.7265625" style="96"/>
    <col min="4865" max="4865" width="9.26953125" style="96" customWidth="1"/>
    <col min="4866" max="4866" width="50.26953125" style="96" customWidth="1"/>
    <col min="4867" max="4867" width="8.81640625" style="96" customWidth="1"/>
    <col min="4868" max="4870" width="14.453125" style="96" customWidth="1"/>
    <col min="4871" max="4872" width="8.7265625" style="96"/>
    <col min="4873" max="4873" width="17.453125" style="96" customWidth="1"/>
    <col min="4874" max="5120" width="8.7265625" style="96"/>
    <col min="5121" max="5121" width="9.26953125" style="96" customWidth="1"/>
    <col min="5122" max="5122" width="50.26953125" style="96" customWidth="1"/>
    <col min="5123" max="5123" width="8.81640625" style="96" customWidth="1"/>
    <col min="5124" max="5126" width="14.453125" style="96" customWidth="1"/>
    <col min="5127" max="5128" width="8.7265625" style="96"/>
    <col min="5129" max="5129" width="17.453125" style="96" customWidth="1"/>
    <col min="5130" max="5376" width="8.7265625" style="96"/>
    <col min="5377" max="5377" width="9.26953125" style="96" customWidth="1"/>
    <col min="5378" max="5378" width="50.26953125" style="96" customWidth="1"/>
    <col min="5379" max="5379" width="8.81640625" style="96" customWidth="1"/>
    <col min="5380" max="5382" width="14.453125" style="96" customWidth="1"/>
    <col min="5383" max="5384" width="8.7265625" style="96"/>
    <col min="5385" max="5385" width="17.453125" style="96" customWidth="1"/>
    <col min="5386" max="5632" width="8.7265625" style="96"/>
    <col min="5633" max="5633" width="9.26953125" style="96" customWidth="1"/>
    <col min="5634" max="5634" width="50.26953125" style="96" customWidth="1"/>
    <col min="5635" max="5635" width="8.81640625" style="96" customWidth="1"/>
    <col min="5636" max="5638" width="14.453125" style="96" customWidth="1"/>
    <col min="5639" max="5640" width="8.7265625" style="96"/>
    <col min="5641" max="5641" width="17.453125" style="96" customWidth="1"/>
    <col min="5642" max="5888" width="8.7265625" style="96"/>
    <col min="5889" max="5889" width="9.26953125" style="96" customWidth="1"/>
    <col min="5890" max="5890" width="50.26953125" style="96" customWidth="1"/>
    <col min="5891" max="5891" width="8.81640625" style="96" customWidth="1"/>
    <col min="5892" max="5894" width="14.453125" style="96" customWidth="1"/>
    <col min="5895" max="5896" width="8.7265625" style="96"/>
    <col min="5897" max="5897" width="17.453125" style="96" customWidth="1"/>
    <col min="5898" max="6144" width="8.7265625" style="96"/>
    <col min="6145" max="6145" width="9.26953125" style="96" customWidth="1"/>
    <col min="6146" max="6146" width="50.26953125" style="96" customWidth="1"/>
    <col min="6147" max="6147" width="8.81640625" style="96" customWidth="1"/>
    <col min="6148" max="6150" width="14.453125" style="96" customWidth="1"/>
    <col min="6151" max="6152" width="8.7265625" style="96"/>
    <col min="6153" max="6153" width="17.453125" style="96" customWidth="1"/>
    <col min="6154" max="6400" width="8.7265625" style="96"/>
    <col min="6401" max="6401" width="9.26953125" style="96" customWidth="1"/>
    <col min="6402" max="6402" width="50.26953125" style="96" customWidth="1"/>
    <col min="6403" max="6403" width="8.81640625" style="96" customWidth="1"/>
    <col min="6404" max="6406" width="14.453125" style="96" customWidth="1"/>
    <col min="6407" max="6408" width="8.7265625" style="96"/>
    <col min="6409" max="6409" width="17.453125" style="96" customWidth="1"/>
    <col min="6410" max="6656" width="8.7265625" style="96"/>
    <col min="6657" max="6657" width="9.26953125" style="96" customWidth="1"/>
    <col min="6658" max="6658" width="50.26953125" style="96" customWidth="1"/>
    <col min="6659" max="6659" width="8.81640625" style="96" customWidth="1"/>
    <col min="6660" max="6662" width="14.453125" style="96" customWidth="1"/>
    <col min="6663" max="6664" width="8.7265625" style="96"/>
    <col min="6665" max="6665" width="17.453125" style="96" customWidth="1"/>
    <col min="6666" max="6912" width="8.7265625" style="96"/>
    <col min="6913" max="6913" width="9.26953125" style="96" customWidth="1"/>
    <col min="6914" max="6914" width="50.26953125" style="96" customWidth="1"/>
    <col min="6915" max="6915" width="8.81640625" style="96" customWidth="1"/>
    <col min="6916" max="6918" width="14.453125" style="96" customWidth="1"/>
    <col min="6919" max="6920" width="8.7265625" style="96"/>
    <col min="6921" max="6921" width="17.453125" style="96" customWidth="1"/>
    <col min="6922" max="7168" width="8.7265625" style="96"/>
    <col min="7169" max="7169" width="9.26953125" style="96" customWidth="1"/>
    <col min="7170" max="7170" width="50.26953125" style="96" customWidth="1"/>
    <col min="7171" max="7171" width="8.81640625" style="96" customWidth="1"/>
    <col min="7172" max="7174" width="14.453125" style="96" customWidth="1"/>
    <col min="7175" max="7176" width="8.7265625" style="96"/>
    <col min="7177" max="7177" width="17.453125" style="96" customWidth="1"/>
    <col min="7178" max="7424" width="8.7265625" style="96"/>
    <col min="7425" max="7425" width="9.26953125" style="96" customWidth="1"/>
    <col min="7426" max="7426" width="50.26953125" style="96" customWidth="1"/>
    <col min="7427" max="7427" width="8.81640625" style="96" customWidth="1"/>
    <col min="7428" max="7430" width="14.453125" style="96" customWidth="1"/>
    <col min="7431" max="7432" width="8.7265625" style="96"/>
    <col min="7433" max="7433" width="17.453125" style="96" customWidth="1"/>
    <col min="7434" max="7680" width="8.7265625" style="96"/>
    <col min="7681" max="7681" width="9.26953125" style="96" customWidth="1"/>
    <col min="7682" max="7682" width="50.26953125" style="96" customWidth="1"/>
    <col min="7683" max="7683" width="8.81640625" style="96" customWidth="1"/>
    <col min="7684" max="7686" width="14.453125" style="96" customWidth="1"/>
    <col min="7687" max="7688" width="8.7265625" style="96"/>
    <col min="7689" max="7689" width="17.453125" style="96" customWidth="1"/>
    <col min="7690" max="7936" width="8.7265625" style="96"/>
    <col min="7937" max="7937" width="9.26953125" style="96" customWidth="1"/>
    <col min="7938" max="7938" width="50.26953125" style="96" customWidth="1"/>
    <col min="7939" max="7939" width="8.81640625" style="96" customWidth="1"/>
    <col min="7940" max="7942" width="14.453125" style="96" customWidth="1"/>
    <col min="7943" max="7944" width="8.7265625" style="96"/>
    <col min="7945" max="7945" width="17.453125" style="96" customWidth="1"/>
    <col min="7946" max="8192" width="8.7265625" style="96"/>
    <col min="8193" max="8193" width="9.26953125" style="96" customWidth="1"/>
    <col min="8194" max="8194" width="50.26953125" style="96" customWidth="1"/>
    <col min="8195" max="8195" width="8.81640625" style="96" customWidth="1"/>
    <col min="8196" max="8198" width="14.453125" style="96" customWidth="1"/>
    <col min="8199" max="8200" width="8.7265625" style="96"/>
    <col min="8201" max="8201" width="17.453125" style="96" customWidth="1"/>
    <col min="8202" max="8448" width="8.7265625" style="96"/>
    <col min="8449" max="8449" width="9.26953125" style="96" customWidth="1"/>
    <col min="8450" max="8450" width="50.26953125" style="96" customWidth="1"/>
    <col min="8451" max="8451" width="8.81640625" style="96" customWidth="1"/>
    <col min="8452" max="8454" width="14.453125" style="96" customWidth="1"/>
    <col min="8455" max="8456" width="8.7265625" style="96"/>
    <col min="8457" max="8457" width="17.453125" style="96" customWidth="1"/>
    <col min="8458" max="8704" width="8.7265625" style="96"/>
    <col min="8705" max="8705" width="9.26953125" style="96" customWidth="1"/>
    <col min="8706" max="8706" width="50.26953125" style="96" customWidth="1"/>
    <col min="8707" max="8707" width="8.81640625" style="96" customWidth="1"/>
    <col min="8708" max="8710" width="14.453125" style="96" customWidth="1"/>
    <col min="8711" max="8712" width="8.7265625" style="96"/>
    <col min="8713" max="8713" width="17.453125" style="96" customWidth="1"/>
    <col min="8714" max="8960" width="8.7265625" style="96"/>
    <col min="8961" max="8961" width="9.26953125" style="96" customWidth="1"/>
    <col min="8962" max="8962" width="50.26953125" style="96" customWidth="1"/>
    <col min="8963" max="8963" width="8.81640625" style="96" customWidth="1"/>
    <col min="8964" max="8966" width="14.453125" style="96" customWidth="1"/>
    <col min="8967" max="8968" width="8.7265625" style="96"/>
    <col min="8969" max="8969" width="17.453125" style="96" customWidth="1"/>
    <col min="8970" max="9216" width="8.7265625" style="96"/>
    <col min="9217" max="9217" width="9.26953125" style="96" customWidth="1"/>
    <col min="9218" max="9218" width="50.26953125" style="96" customWidth="1"/>
    <col min="9219" max="9219" width="8.81640625" style="96" customWidth="1"/>
    <col min="9220" max="9222" width="14.453125" style="96" customWidth="1"/>
    <col min="9223" max="9224" width="8.7265625" style="96"/>
    <col min="9225" max="9225" width="17.453125" style="96" customWidth="1"/>
    <col min="9226" max="9472" width="8.7265625" style="96"/>
    <col min="9473" max="9473" width="9.26953125" style="96" customWidth="1"/>
    <col min="9474" max="9474" width="50.26953125" style="96" customWidth="1"/>
    <col min="9475" max="9475" width="8.81640625" style="96" customWidth="1"/>
    <col min="9476" max="9478" width="14.453125" style="96" customWidth="1"/>
    <col min="9479" max="9480" width="8.7265625" style="96"/>
    <col min="9481" max="9481" width="17.453125" style="96" customWidth="1"/>
    <col min="9482" max="9728" width="8.7265625" style="96"/>
    <col min="9729" max="9729" width="9.26953125" style="96" customWidth="1"/>
    <col min="9730" max="9730" width="50.26953125" style="96" customWidth="1"/>
    <col min="9731" max="9731" width="8.81640625" style="96" customWidth="1"/>
    <col min="9732" max="9734" width="14.453125" style="96" customWidth="1"/>
    <col min="9735" max="9736" width="8.7265625" style="96"/>
    <col min="9737" max="9737" width="17.453125" style="96" customWidth="1"/>
    <col min="9738" max="9984" width="8.7265625" style="96"/>
    <col min="9985" max="9985" width="9.26953125" style="96" customWidth="1"/>
    <col min="9986" max="9986" width="50.26953125" style="96" customWidth="1"/>
    <col min="9987" max="9987" width="8.81640625" style="96" customWidth="1"/>
    <col min="9988" max="9990" width="14.453125" style="96" customWidth="1"/>
    <col min="9991" max="9992" width="8.7265625" style="96"/>
    <col min="9993" max="9993" width="17.453125" style="96" customWidth="1"/>
    <col min="9994" max="10240" width="8.7265625" style="96"/>
    <col min="10241" max="10241" width="9.26953125" style="96" customWidth="1"/>
    <col min="10242" max="10242" width="50.26953125" style="96" customWidth="1"/>
    <col min="10243" max="10243" width="8.81640625" style="96" customWidth="1"/>
    <col min="10244" max="10246" width="14.453125" style="96" customWidth="1"/>
    <col min="10247" max="10248" width="8.7265625" style="96"/>
    <col min="10249" max="10249" width="17.453125" style="96" customWidth="1"/>
    <col min="10250" max="10496" width="8.7265625" style="96"/>
    <col min="10497" max="10497" width="9.26953125" style="96" customWidth="1"/>
    <col min="10498" max="10498" width="50.26953125" style="96" customWidth="1"/>
    <col min="10499" max="10499" width="8.81640625" style="96" customWidth="1"/>
    <col min="10500" max="10502" width="14.453125" style="96" customWidth="1"/>
    <col min="10503" max="10504" width="8.7265625" style="96"/>
    <col min="10505" max="10505" width="17.453125" style="96" customWidth="1"/>
    <col min="10506" max="10752" width="8.7265625" style="96"/>
    <col min="10753" max="10753" width="9.26953125" style="96" customWidth="1"/>
    <col min="10754" max="10754" width="50.26953125" style="96" customWidth="1"/>
    <col min="10755" max="10755" width="8.81640625" style="96" customWidth="1"/>
    <col min="10756" max="10758" width="14.453125" style="96" customWidth="1"/>
    <col min="10759" max="10760" width="8.7265625" style="96"/>
    <col min="10761" max="10761" width="17.453125" style="96" customWidth="1"/>
    <col min="10762" max="11008" width="8.7265625" style="96"/>
    <col min="11009" max="11009" width="9.26953125" style="96" customWidth="1"/>
    <col min="11010" max="11010" width="50.26953125" style="96" customWidth="1"/>
    <col min="11011" max="11011" width="8.81640625" style="96" customWidth="1"/>
    <col min="11012" max="11014" width="14.453125" style="96" customWidth="1"/>
    <col min="11015" max="11016" width="8.7265625" style="96"/>
    <col min="11017" max="11017" width="17.453125" style="96" customWidth="1"/>
    <col min="11018" max="11264" width="8.7265625" style="96"/>
    <col min="11265" max="11265" width="9.26953125" style="96" customWidth="1"/>
    <col min="11266" max="11266" width="50.26953125" style="96" customWidth="1"/>
    <col min="11267" max="11267" width="8.81640625" style="96" customWidth="1"/>
    <col min="11268" max="11270" width="14.453125" style="96" customWidth="1"/>
    <col min="11271" max="11272" width="8.7265625" style="96"/>
    <col min="11273" max="11273" width="17.453125" style="96" customWidth="1"/>
    <col min="11274" max="11520" width="8.7265625" style="96"/>
    <col min="11521" max="11521" width="9.26953125" style="96" customWidth="1"/>
    <col min="11522" max="11522" width="50.26953125" style="96" customWidth="1"/>
    <col min="11523" max="11523" width="8.81640625" style="96" customWidth="1"/>
    <col min="11524" max="11526" width="14.453125" style="96" customWidth="1"/>
    <col min="11527" max="11528" width="8.7265625" style="96"/>
    <col min="11529" max="11529" width="17.453125" style="96" customWidth="1"/>
    <col min="11530" max="11776" width="8.7265625" style="96"/>
    <col min="11777" max="11777" width="9.26953125" style="96" customWidth="1"/>
    <col min="11778" max="11778" width="50.26953125" style="96" customWidth="1"/>
    <col min="11779" max="11779" width="8.81640625" style="96" customWidth="1"/>
    <col min="11780" max="11782" width="14.453125" style="96" customWidth="1"/>
    <col min="11783" max="11784" width="8.7265625" style="96"/>
    <col min="11785" max="11785" width="17.453125" style="96" customWidth="1"/>
    <col min="11786" max="12032" width="8.7265625" style="96"/>
    <col min="12033" max="12033" width="9.26953125" style="96" customWidth="1"/>
    <col min="12034" max="12034" width="50.26953125" style="96" customWidth="1"/>
    <col min="12035" max="12035" width="8.81640625" style="96" customWidth="1"/>
    <col min="12036" max="12038" width="14.453125" style="96" customWidth="1"/>
    <col min="12039" max="12040" width="8.7265625" style="96"/>
    <col min="12041" max="12041" width="17.453125" style="96" customWidth="1"/>
    <col min="12042" max="12288" width="8.7265625" style="96"/>
    <col min="12289" max="12289" width="9.26953125" style="96" customWidth="1"/>
    <col min="12290" max="12290" width="50.26953125" style="96" customWidth="1"/>
    <col min="12291" max="12291" width="8.81640625" style="96" customWidth="1"/>
    <col min="12292" max="12294" width="14.453125" style="96" customWidth="1"/>
    <col min="12295" max="12296" width="8.7265625" style="96"/>
    <col min="12297" max="12297" width="17.453125" style="96" customWidth="1"/>
    <col min="12298" max="12544" width="8.7265625" style="96"/>
    <col min="12545" max="12545" width="9.26953125" style="96" customWidth="1"/>
    <col min="12546" max="12546" width="50.26953125" style="96" customWidth="1"/>
    <col min="12547" max="12547" width="8.81640625" style="96" customWidth="1"/>
    <col min="12548" max="12550" width="14.453125" style="96" customWidth="1"/>
    <col min="12551" max="12552" width="8.7265625" style="96"/>
    <col min="12553" max="12553" width="17.453125" style="96" customWidth="1"/>
    <col min="12554" max="12800" width="8.7265625" style="96"/>
    <col min="12801" max="12801" width="9.26953125" style="96" customWidth="1"/>
    <col min="12802" max="12802" width="50.26953125" style="96" customWidth="1"/>
    <col min="12803" max="12803" width="8.81640625" style="96" customWidth="1"/>
    <col min="12804" max="12806" width="14.453125" style="96" customWidth="1"/>
    <col min="12807" max="12808" width="8.7265625" style="96"/>
    <col min="12809" max="12809" width="17.453125" style="96" customWidth="1"/>
    <col min="12810" max="13056" width="8.7265625" style="96"/>
    <col min="13057" max="13057" width="9.26953125" style="96" customWidth="1"/>
    <col min="13058" max="13058" width="50.26953125" style="96" customWidth="1"/>
    <col min="13059" max="13059" width="8.81640625" style="96" customWidth="1"/>
    <col min="13060" max="13062" width="14.453125" style="96" customWidth="1"/>
    <col min="13063" max="13064" width="8.7265625" style="96"/>
    <col min="13065" max="13065" width="17.453125" style="96" customWidth="1"/>
    <col min="13066" max="13312" width="8.7265625" style="96"/>
    <col min="13313" max="13313" width="9.26953125" style="96" customWidth="1"/>
    <col min="13314" max="13314" width="50.26953125" style="96" customWidth="1"/>
    <col min="13315" max="13315" width="8.81640625" style="96" customWidth="1"/>
    <col min="13316" max="13318" width="14.453125" style="96" customWidth="1"/>
    <col min="13319" max="13320" width="8.7265625" style="96"/>
    <col min="13321" max="13321" width="17.453125" style="96" customWidth="1"/>
    <col min="13322" max="13568" width="8.7265625" style="96"/>
    <col min="13569" max="13569" width="9.26953125" style="96" customWidth="1"/>
    <col min="13570" max="13570" width="50.26953125" style="96" customWidth="1"/>
    <col min="13571" max="13571" width="8.81640625" style="96" customWidth="1"/>
    <col min="13572" max="13574" width="14.453125" style="96" customWidth="1"/>
    <col min="13575" max="13576" width="8.7265625" style="96"/>
    <col min="13577" max="13577" width="17.453125" style="96" customWidth="1"/>
    <col min="13578" max="13824" width="8.7265625" style="96"/>
    <col min="13825" max="13825" width="9.26953125" style="96" customWidth="1"/>
    <col min="13826" max="13826" width="50.26953125" style="96" customWidth="1"/>
    <col min="13827" max="13827" width="8.81640625" style="96" customWidth="1"/>
    <col min="13828" max="13830" width="14.453125" style="96" customWidth="1"/>
    <col min="13831" max="13832" width="8.7265625" style="96"/>
    <col min="13833" max="13833" width="17.453125" style="96" customWidth="1"/>
    <col min="13834" max="14080" width="8.7265625" style="96"/>
    <col min="14081" max="14081" width="9.26953125" style="96" customWidth="1"/>
    <col min="14082" max="14082" width="50.26953125" style="96" customWidth="1"/>
    <col min="14083" max="14083" width="8.81640625" style="96" customWidth="1"/>
    <col min="14084" max="14086" width="14.453125" style="96" customWidth="1"/>
    <col min="14087" max="14088" width="8.7265625" style="96"/>
    <col min="14089" max="14089" width="17.453125" style="96" customWidth="1"/>
    <col min="14090" max="14336" width="8.7265625" style="96"/>
    <col min="14337" max="14337" width="9.26953125" style="96" customWidth="1"/>
    <col min="14338" max="14338" width="50.26953125" style="96" customWidth="1"/>
    <col min="14339" max="14339" width="8.81640625" style="96" customWidth="1"/>
    <col min="14340" max="14342" width="14.453125" style="96" customWidth="1"/>
    <col min="14343" max="14344" width="8.7265625" style="96"/>
    <col min="14345" max="14345" width="17.453125" style="96" customWidth="1"/>
    <col min="14346" max="14592" width="8.7265625" style="96"/>
    <col min="14593" max="14593" width="9.26953125" style="96" customWidth="1"/>
    <col min="14594" max="14594" width="50.26953125" style="96" customWidth="1"/>
    <col min="14595" max="14595" width="8.81640625" style="96" customWidth="1"/>
    <col min="14596" max="14598" width="14.453125" style="96" customWidth="1"/>
    <col min="14599" max="14600" width="8.7265625" style="96"/>
    <col min="14601" max="14601" width="17.453125" style="96" customWidth="1"/>
    <col min="14602" max="14848" width="8.7265625" style="96"/>
    <col min="14849" max="14849" width="9.26953125" style="96" customWidth="1"/>
    <col min="14850" max="14850" width="50.26953125" style="96" customWidth="1"/>
    <col min="14851" max="14851" width="8.81640625" style="96" customWidth="1"/>
    <col min="14852" max="14854" width="14.453125" style="96" customWidth="1"/>
    <col min="14855" max="14856" width="8.7265625" style="96"/>
    <col min="14857" max="14857" width="17.453125" style="96" customWidth="1"/>
    <col min="14858" max="15104" width="8.7265625" style="96"/>
    <col min="15105" max="15105" width="9.26953125" style="96" customWidth="1"/>
    <col min="15106" max="15106" width="50.26953125" style="96" customWidth="1"/>
    <col min="15107" max="15107" width="8.81640625" style="96" customWidth="1"/>
    <col min="15108" max="15110" width="14.453125" style="96" customWidth="1"/>
    <col min="15111" max="15112" width="8.7265625" style="96"/>
    <col min="15113" max="15113" width="17.453125" style="96" customWidth="1"/>
    <col min="15114" max="15360" width="8.7265625" style="96"/>
    <col min="15361" max="15361" width="9.26953125" style="96" customWidth="1"/>
    <col min="15362" max="15362" width="50.26953125" style="96" customWidth="1"/>
    <col min="15363" max="15363" width="8.81640625" style="96" customWidth="1"/>
    <col min="15364" max="15366" width="14.453125" style="96" customWidth="1"/>
    <col min="15367" max="15368" width="8.7265625" style="96"/>
    <col min="15369" max="15369" width="17.453125" style="96" customWidth="1"/>
    <col min="15370" max="15616" width="8.7265625" style="96"/>
    <col min="15617" max="15617" width="9.26953125" style="96" customWidth="1"/>
    <col min="15618" max="15618" width="50.26953125" style="96" customWidth="1"/>
    <col min="15619" max="15619" width="8.81640625" style="96" customWidth="1"/>
    <col min="15620" max="15622" width="14.453125" style="96" customWidth="1"/>
    <col min="15623" max="15624" width="8.7265625" style="96"/>
    <col min="15625" max="15625" width="17.453125" style="96" customWidth="1"/>
    <col min="15626" max="15872" width="8.7265625" style="96"/>
    <col min="15873" max="15873" width="9.26953125" style="96" customWidth="1"/>
    <col min="15874" max="15874" width="50.26953125" style="96" customWidth="1"/>
    <col min="15875" max="15875" width="8.81640625" style="96" customWidth="1"/>
    <col min="15876" max="15878" width="14.453125" style="96" customWidth="1"/>
    <col min="15879" max="15880" width="8.7265625" style="96"/>
    <col min="15881" max="15881" width="17.453125" style="96" customWidth="1"/>
    <col min="15882" max="16128" width="8.7265625" style="96"/>
    <col min="16129" max="16129" width="9.26953125" style="96" customWidth="1"/>
    <col min="16130" max="16130" width="50.26953125" style="96" customWidth="1"/>
    <col min="16131" max="16131" width="8.81640625" style="96" customWidth="1"/>
    <col min="16132" max="16134" width="14.453125" style="96" customWidth="1"/>
    <col min="16135" max="16136" width="8.7265625" style="96"/>
    <col min="16137" max="16137" width="17.453125" style="96" customWidth="1"/>
    <col min="16138" max="16384" width="8.7265625" style="96"/>
  </cols>
  <sheetData>
    <row r="1" spans="1:16" x14ac:dyDescent="0.25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</row>
    <row r="2" spans="1:16" ht="29.25" customHeight="1" x14ac:dyDescent="0.25">
      <c r="A2" s="3"/>
      <c r="B2" s="3"/>
      <c r="C2" s="3"/>
      <c r="D2" s="3"/>
      <c r="E2" s="4"/>
      <c r="F2" s="4"/>
      <c r="G2" s="4"/>
      <c r="H2" s="4"/>
      <c r="I2" s="97"/>
      <c r="J2" s="97"/>
      <c r="K2" s="97"/>
      <c r="L2" s="97"/>
    </row>
    <row r="3" spans="1:16" ht="16.5" customHeight="1" x14ac:dyDescent="0.25">
      <c r="A3" s="255" t="s">
        <v>123</v>
      </c>
      <c r="B3" s="256"/>
      <c r="C3" s="256"/>
      <c r="D3" s="256"/>
      <c r="E3" s="256"/>
      <c r="F3" s="256"/>
      <c r="G3" s="256"/>
      <c r="H3" s="257"/>
      <c r="I3" s="98"/>
      <c r="J3" s="98"/>
      <c r="K3" s="98"/>
      <c r="L3" s="98"/>
      <c r="M3" s="98"/>
      <c r="N3" s="98"/>
      <c r="O3" s="98"/>
      <c r="P3" s="98"/>
    </row>
    <row r="4" spans="1:16" ht="16.5" customHeight="1" x14ac:dyDescent="0.25">
      <c r="A4" s="99"/>
      <c r="B4" s="99"/>
      <c r="C4" s="99"/>
      <c r="D4" s="99"/>
      <c r="E4" s="99"/>
      <c r="F4" s="99"/>
      <c r="G4" s="99"/>
      <c r="H4" s="99"/>
      <c r="I4" s="98"/>
      <c r="J4" s="98"/>
      <c r="K4" s="98"/>
      <c r="L4" s="98"/>
      <c r="M4" s="98"/>
      <c r="N4" s="98"/>
      <c r="O4" s="98"/>
      <c r="P4" s="98"/>
    </row>
    <row r="5" spans="1:16" ht="16.5" customHeight="1" x14ac:dyDescent="0.25">
      <c r="A5" s="258" t="s">
        <v>124</v>
      </c>
      <c r="B5" s="258"/>
      <c r="C5" s="258"/>
      <c r="D5" s="258"/>
      <c r="E5" s="258"/>
      <c r="F5" s="258"/>
      <c r="G5" s="258"/>
      <c r="H5" s="258"/>
      <c r="I5" s="98"/>
      <c r="J5" s="98"/>
      <c r="K5" s="98"/>
      <c r="L5" s="98"/>
      <c r="M5" s="98"/>
      <c r="N5" s="98"/>
      <c r="O5" s="98"/>
      <c r="P5" s="98"/>
    </row>
    <row r="6" spans="1:16" ht="13" thickBot="1" x14ac:dyDescent="0.3">
      <c r="A6" s="100"/>
      <c r="B6" s="100"/>
      <c r="C6" s="101"/>
      <c r="D6" s="100"/>
      <c r="E6" s="100"/>
      <c r="F6" s="100"/>
      <c r="G6" s="100"/>
      <c r="H6" s="100"/>
    </row>
    <row r="7" spans="1:16" ht="36.75" customHeight="1" thickBot="1" x14ac:dyDescent="0.3">
      <c r="A7" s="102" t="s">
        <v>125</v>
      </c>
      <c r="B7" s="102" t="s">
        <v>126</v>
      </c>
      <c r="C7" s="103" t="s">
        <v>127</v>
      </c>
      <c r="D7" s="104" t="s">
        <v>128</v>
      </c>
      <c r="E7" s="104" t="s">
        <v>129</v>
      </c>
      <c r="F7" s="104" t="s">
        <v>130</v>
      </c>
      <c r="G7" s="259" t="s">
        <v>131</v>
      </c>
      <c r="H7" s="260"/>
    </row>
    <row r="8" spans="1:16" ht="15" customHeight="1" x14ac:dyDescent="0.25">
      <c r="A8" s="105" t="s">
        <v>132</v>
      </c>
      <c r="B8" s="105" t="str">
        <f>'POSTO 1'!D7</f>
        <v>(Descrição do Cargo)</v>
      </c>
      <c r="C8" s="106">
        <f>'POSTO 1'!D46</f>
        <v>0</v>
      </c>
      <c r="D8" s="106">
        <f>'POSTO 1'!C46</f>
        <v>0</v>
      </c>
      <c r="E8" s="107">
        <f>'POSTO 1'!E46</f>
        <v>0</v>
      </c>
      <c r="F8" s="107">
        <f>'POSTO 1'!F48</f>
        <v>0</v>
      </c>
      <c r="G8" s="261">
        <f>'POSTO 1'!F49</f>
        <v>0</v>
      </c>
      <c r="H8" s="262"/>
    </row>
    <row r="9" spans="1:16" ht="15" customHeight="1" x14ac:dyDescent="0.25">
      <c r="A9" s="108" t="s">
        <v>133</v>
      </c>
      <c r="B9" s="108" t="str">
        <f>'POSTO 2'!D7</f>
        <v>(Descrição do Cargo)</v>
      </c>
      <c r="C9" s="106">
        <f>'POSTO 2'!D46</f>
        <v>0</v>
      </c>
      <c r="D9" s="109">
        <f>'POSTO 2'!C46</f>
        <v>0</v>
      </c>
      <c r="E9" s="110">
        <f>'POSTO 2'!E46</f>
        <v>0</v>
      </c>
      <c r="F9" s="110">
        <f>'POSTO 2'!F48</f>
        <v>0</v>
      </c>
      <c r="G9" s="253">
        <f>'POSTO 2'!F49</f>
        <v>0</v>
      </c>
      <c r="H9" s="254"/>
    </row>
    <row r="10" spans="1:16" ht="15" customHeight="1" x14ac:dyDescent="0.25">
      <c r="A10" s="108" t="s">
        <v>134</v>
      </c>
      <c r="B10" s="108" t="str">
        <f>'POSTO 3'!D7</f>
        <v>(Descrição do Cargo)</v>
      </c>
      <c r="C10" s="106">
        <f>'POSTO 3'!D46</f>
        <v>0</v>
      </c>
      <c r="D10" s="109">
        <f>'POSTO 3'!C46</f>
        <v>0</v>
      </c>
      <c r="E10" s="110">
        <f>'POSTO 3'!E46</f>
        <v>0</v>
      </c>
      <c r="F10" s="110">
        <f>'POSTO 3'!F48</f>
        <v>0</v>
      </c>
      <c r="G10" s="253">
        <f>'POSTO 3'!F49</f>
        <v>0</v>
      </c>
      <c r="H10" s="254"/>
    </row>
    <row r="11" spans="1:16" ht="15" customHeight="1" x14ac:dyDescent="0.25">
      <c r="A11" s="108" t="s">
        <v>135</v>
      </c>
      <c r="B11" s="108" t="str">
        <f>'POSTO 4'!D7</f>
        <v>(Descrição do Cargo)</v>
      </c>
      <c r="C11" s="106">
        <f>'POSTO 4'!D46</f>
        <v>0</v>
      </c>
      <c r="D11" s="109">
        <f>'POSTO 4'!C46</f>
        <v>0</v>
      </c>
      <c r="E11" s="110">
        <f>'POSTO 4'!E46</f>
        <v>0</v>
      </c>
      <c r="F11" s="110">
        <f>'POSTO 4'!F48</f>
        <v>0</v>
      </c>
      <c r="G11" s="253">
        <f>'POSTO 4'!F49</f>
        <v>0</v>
      </c>
      <c r="H11" s="254"/>
    </row>
    <row r="12" spans="1:16" ht="15" customHeight="1" x14ac:dyDescent="0.25">
      <c r="A12" s="108" t="s">
        <v>136</v>
      </c>
      <c r="B12" s="108" t="str">
        <f>'POSTO 5'!D7</f>
        <v>(Descrição do Cargo)</v>
      </c>
      <c r="C12" s="106">
        <f>'POSTO 5'!D46</f>
        <v>0</v>
      </c>
      <c r="D12" s="109">
        <f>'POSTO 5'!C46</f>
        <v>0</v>
      </c>
      <c r="E12" s="110">
        <f>'POSTO 5'!E46</f>
        <v>0</v>
      </c>
      <c r="F12" s="110">
        <f>'POSTO 5'!F48</f>
        <v>0</v>
      </c>
      <c r="G12" s="253">
        <f>'POSTO 5'!F49</f>
        <v>0</v>
      </c>
      <c r="H12" s="254"/>
    </row>
    <row r="13" spans="1:16" ht="15" customHeight="1" x14ac:dyDescent="0.25">
      <c r="A13" s="108" t="s">
        <v>137</v>
      </c>
      <c r="B13" s="272" t="str">
        <f>'POSTO 6'!D7</f>
        <v>(Descrição do Cargo)</v>
      </c>
      <c r="C13" s="106">
        <f>'POSTO 6'!D47</f>
        <v>0</v>
      </c>
      <c r="D13" s="109">
        <f>'POSTO 6'!C46</f>
        <v>0</v>
      </c>
      <c r="E13" s="110">
        <f>'POSTO 6'!E46</f>
        <v>0</v>
      </c>
      <c r="F13" s="110">
        <f>'POSTO 6'!F48</f>
        <v>0</v>
      </c>
      <c r="G13" s="270">
        <f>'POSTO 6'!F49</f>
        <v>0</v>
      </c>
      <c r="H13" s="271"/>
    </row>
    <row r="14" spans="1:16" ht="15" customHeight="1" x14ac:dyDescent="0.25">
      <c r="A14" s="108" t="s">
        <v>139</v>
      </c>
      <c r="B14" s="272" t="str">
        <f>'POSTO 7'!D7</f>
        <v>(Descrição do Cargo)</v>
      </c>
      <c r="C14" s="106">
        <f>'POSTO 7'!D46</f>
        <v>0</v>
      </c>
      <c r="D14" s="109">
        <f>'POSTO 7'!C46</f>
        <v>0</v>
      </c>
      <c r="E14" s="110">
        <f>'POSTO 7'!E46</f>
        <v>0</v>
      </c>
      <c r="F14" s="110">
        <f>'POSTO 7'!F48</f>
        <v>0</v>
      </c>
      <c r="G14" s="253">
        <f>'POSTO 7'!F49</f>
        <v>0</v>
      </c>
      <c r="H14" s="254"/>
    </row>
    <row r="15" spans="1:16" ht="15" customHeight="1" x14ac:dyDescent="0.25">
      <c r="A15" s="108" t="s">
        <v>140</v>
      </c>
      <c r="B15" s="272" t="str">
        <f>'POSTO 8'!D7</f>
        <v>(Descrição do Cargo)</v>
      </c>
      <c r="C15" s="106">
        <f>'POSTO 8'!D46</f>
        <v>0</v>
      </c>
      <c r="D15" s="109">
        <f>'POSTO 8'!C46</f>
        <v>0</v>
      </c>
      <c r="E15" s="110">
        <f>'POSTO 8'!E46</f>
        <v>0</v>
      </c>
      <c r="F15" s="110">
        <f>'POSTO 8'!F48</f>
        <v>0</v>
      </c>
      <c r="G15" s="253">
        <f>'POSTO 8'!F49</f>
        <v>0</v>
      </c>
      <c r="H15" s="254"/>
    </row>
    <row r="16" spans="1:16" ht="15" customHeight="1" x14ac:dyDescent="0.25">
      <c r="A16" s="108" t="s">
        <v>141</v>
      </c>
      <c r="B16" s="272" t="str">
        <f>'POSTO 9'!D7</f>
        <v>(Descrição do Cargo)</v>
      </c>
      <c r="C16" s="106">
        <f>'POSTO 9'!D46</f>
        <v>0</v>
      </c>
      <c r="D16" s="109">
        <f>'POSTO 9'!C46</f>
        <v>0</v>
      </c>
      <c r="E16" s="110">
        <f>'POSTO 9'!E46</f>
        <v>0</v>
      </c>
      <c r="F16" s="110">
        <f>'POSTO 9'!F48</f>
        <v>0</v>
      </c>
      <c r="G16" s="253">
        <f>'POSTO 9'!F49</f>
        <v>0</v>
      </c>
      <c r="H16" s="254"/>
    </row>
    <row r="17" spans="1:9" ht="15" customHeight="1" x14ac:dyDescent="0.25">
      <c r="A17" s="108" t="s">
        <v>142</v>
      </c>
      <c r="B17" s="108" t="str">
        <f>'POSTO 10'!D7</f>
        <v>(Descrição do Cargo)</v>
      </c>
      <c r="C17" s="106">
        <f>'POSTO 10'!D46</f>
        <v>0</v>
      </c>
      <c r="D17" s="109">
        <f>'POSTO 10'!C46</f>
        <v>0</v>
      </c>
      <c r="E17" s="110">
        <f>'POSTO 10'!E46</f>
        <v>0</v>
      </c>
      <c r="F17" s="110">
        <f>'POSTO 10'!F48</f>
        <v>0</v>
      </c>
      <c r="G17" s="253">
        <f>'POSTO 10'!F49</f>
        <v>0</v>
      </c>
      <c r="H17" s="254"/>
    </row>
    <row r="18" spans="1:9" ht="15" customHeight="1" x14ac:dyDescent="0.25">
      <c r="A18" s="108" t="s">
        <v>143</v>
      </c>
      <c r="B18" s="108" t="str">
        <f>'POSTO 11'!D7</f>
        <v>(Descrição do Cargo)</v>
      </c>
      <c r="C18" s="106">
        <f>'POSTO 11'!D46</f>
        <v>0</v>
      </c>
      <c r="D18" s="109">
        <f>'POSTO 11'!C46</f>
        <v>0</v>
      </c>
      <c r="E18" s="110">
        <f>'POSTO 11'!E46</f>
        <v>0</v>
      </c>
      <c r="F18" s="110">
        <f>'POSTO 11'!F48</f>
        <v>0</v>
      </c>
      <c r="G18" s="253">
        <f>'POSTO 11'!F49</f>
        <v>0</v>
      </c>
      <c r="H18" s="254"/>
    </row>
    <row r="19" spans="1:9" ht="15" customHeight="1" x14ac:dyDescent="0.25">
      <c r="A19" s="108" t="s">
        <v>144</v>
      </c>
      <c r="B19" s="108" t="str">
        <f>'POSTO 12'!D7</f>
        <v>(Descrição do Cargo)</v>
      </c>
      <c r="C19" s="106">
        <f>'POSTO 12'!D46</f>
        <v>0</v>
      </c>
      <c r="D19" s="109">
        <f>'POSTO 12'!C46</f>
        <v>0</v>
      </c>
      <c r="E19" s="110">
        <f>'POSTO 12'!E46</f>
        <v>0</v>
      </c>
      <c r="F19" s="110">
        <f>'POSTO 12'!F48</f>
        <v>0</v>
      </c>
      <c r="G19" s="253">
        <f>'POSTO 12'!F49</f>
        <v>0</v>
      </c>
      <c r="H19" s="254"/>
    </row>
    <row r="20" spans="1:9" ht="15" customHeight="1" thickBot="1" x14ac:dyDescent="0.3">
      <c r="A20" s="111" t="s">
        <v>145</v>
      </c>
      <c r="B20" s="111" t="str">
        <f>'POSTO 13'!D7</f>
        <v>(Descrição do Cargo)</v>
      </c>
      <c r="C20" s="112">
        <f>'POSTO 13'!D46</f>
        <v>0</v>
      </c>
      <c r="D20" s="109">
        <f>'POSTO 13'!C46</f>
        <v>0</v>
      </c>
      <c r="E20" s="113">
        <f>'POSTO 13'!E46</f>
        <v>0</v>
      </c>
      <c r="F20" s="113">
        <f>'POSTO 13'!F48</f>
        <v>0</v>
      </c>
      <c r="G20" s="263">
        <f>'POSTO 13'!F49</f>
        <v>0</v>
      </c>
      <c r="H20" s="264"/>
    </row>
    <row r="21" spans="1:9" ht="20.149999999999999" customHeight="1" thickTop="1" thickBot="1" x14ac:dyDescent="0.3">
      <c r="A21" s="265" t="s">
        <v>138</v>
      </c>
      <c r="B21" s="266"/>
      <c r="C21" s="266"/>
      <c r="D21" s="266"/>
      <c r="E21" s="266"/>
      <c r="F21" s="267"/>
      <c r="G21" s="268">
        <f>ROUND(SUM(G8:H20),2)</f>
        <v>0</v>
      </c>
      <c r="H21" s="269"/>
    </row>
    <row r="22" spans="1:9" x14ac:dyDescent="0.25">
      <c r="A22" s="100"/>
      <c r="B22" s="100"/>
      <c r="C22" s="101"/>
      <c r="D22" s="100"/>
      <c r="E22" s="100"/>
      <c r="F22" s="100"/>
      <c r="G22" s="100"/>
      <c r="H22" s="100"/>
    </row>
    <row r="23" spans="1:9" x14ac:dyDescent="0.25">
      <c r="A23" s="100"/>
      <c r="B23" s="100"/>
      <c r="C23" s="101"/>
      <c r="D23" s="100"/>
      <c r="E23" s="100"/>
      <c r="F23" s="100"/>
      <c r="G23" s="100"/>
      <c r="H23" s="100"/>
      <c r="I23" s="96" t="s">
        <v>106</v>
      </c>
    </row>
    <row r="25" spans="1:9" x14ac:dyDescent="0.25">
      <c r="H25" s="94"/>
    </row>
  </sheetData>
  <sheetProtection algorithmName="SHA-512" hashValue="RpiwJXJzNTHcxb97hPgfLxWhvGEj0yUUPmSGHFR6x2SdIEpn3cT/796cx8PLa46XPZHnPefVkXaKNd1vMPSjvg==" saltValue="akrVZAabYHsN88VRJvigLg==" spinCount="100000" sheet="1" selectLockedCells="1"/>
  <mergeCells count="18">
    <mergeCell ref="G11:H11"/>
    <mergeCell ref="G12:H12"/>
    <mergeCell ref="G20:H20"/>
    <mergeCell ref="A21:F21"/>
    <mergeCell ref="G21:H21"/>
    <mergeCell ref="G19:H19"/>
    <mergeCell ref="G13:H13"/>
    <mergeCell ref="G14:H14"/>
    <mergeCell ref="G15:H15"/>
    <mergeCell ref="G16:H16"/>
    <mergeCell ref="G17:H17"/>
    <mergeCell ref="G18:H18"/>
    <mergeCell ref="G10:H10"/>
    <mergeCell ref="A3:H3"/>
    <mergeCell ref="A5:H5"/>
    <mergeCell ref="G7:H7"/>
    <mergeCell ref="G8:H8"/>
    <mergeCell ref="G9:H9"/>
  </mergeCells>
  <phoneticPr fontId="15" type="noConversion"/>
  <pageMargins left="0.511811024" right="0.511811024" top="0.78740157499999996" bottom="0.78740157499999996" header="0.31496062000000002" footer="0.31496062000000002"/>
  <pageSetup paperSize="9" scale="93" orientation="landscape" r:id="rId1"/>
  <headerFooter>
    <oddHeader>&amp;L&amp;"Calibri"&amp;10&amp;K000000 #interna&amp;1#_x000D_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78DE7-1ECB-4F7E-8721-AC20B629FD51}">
  <sheetPr>
    <pageSetUpPr fitToPage="1"/>
  </sheetPr>
  <dimension ref="A1:R61"/>
  <sheetViews>
    <sheetView showGridLines="0" zoomScale="106" zoomScaleNormal="106" workbookViewId="0">
      <selection activeCell="M11" sqref="M11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9.179687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9.179687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9.179687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9.179687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9.179687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9.179687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9.179687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9.179687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9.179687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9.179687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9.179687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9.179687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9.179687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9.179687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9.179687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9.179687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9.179687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9.179687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9.179687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9.179687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9.179687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9.179687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9.179687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9.179687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9.179687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9.179687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9.179687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9.179687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9.179687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9.179687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9.179687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9.179687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9.179687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9.179687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9.179687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9.179687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9.179687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9.179687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9.179687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9.179687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9.179687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9.179687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9.179687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9.179687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9.179687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9.179687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9.179687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9.179687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9.179687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9.179687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9.179687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9.179687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9.179687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9.179687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9.179687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9.179687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9.179687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9.179687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9.179687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9.179687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9.179687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9.179687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9.179687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9.17968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114" t="s">
        <v>108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115" t="s">
        <v>1</v>
      </c>
      <c r="B5" s="115"/>
      <c r="C5" s="115"/>
      <c r="D5" s="115"/>
      <c r="E5" s="115"/>
      <c r="F5" s="115"/>
      <c r="G5" s="115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116" t="s">
        <v>2</v>
      </c>
      <c r="B6" s="117"/>
      <c r="C6" s="117"/>
      <c r="D6" s="117"/>
      <c r="E6" s="118"/>
      <c r="F6" s="7"/>
      <c r="G6" s="7"/>
      <c r="H6" s="6"/>
      <c r="I6" s="116" t="s">
        <v>3</v>
      </c>
      <c r="J6" s="117"/>
      <c r="K6" s="117"/>
      <c r="L6" s="117"/>
      <c r="M6" s="117"/>
      <c r="N6" s="118"/>
      <c r="O6" s="8"/>
      <c r="P6" s="7"/>
    </row>
    <row r="7" spans="1:18" ht="42" customHeight="1" x14ac:dyDescent="0.25">
      <c r="A7" s="119" t="s">
        <v>4</v>
      </c>
      <c r="B7" s="120"/>
      <c r="C7" s="121"/>
      <c r="D7" s="125" t="s">
        <v>5</v>
      </c>
      <c r="E7" s="126"/>
      <c r="F7" s="122"/>
      <c r="G7" s="123"/>
      <c r="H7" s="6"/>
      <c r="I7" s="122" t="s">
        <v>4</v>
      </c>
      <c r="J7" s="123"/>
      <c r="K7" s="123"/>
      <c r="L7" s="124"/>
      <c r="M7" s="127" t="str">
        <f>D7</f>
        <v>(Descrição do Cargo)</v>
      </c>
      <c r="N7" s="128"/>
      <c r="O7" s="122"/>
      <c r="P7" s="123"/>
    </row>
    <row r="8" spans="1:18" ht="13" customHeight="1" thickBot="1" x14ac:dyDescent="0.3">
      <c r="A8" s="122"/>
      <c r="B8" s="123"/>
      <c r="C8" s="124"/>
      <c r="D8" s="9" t="s">
        <v>6</v>
      </c>
      <c r="E8" s="10" t="s">
        <v>7</v>
      </c>
      <c r="F8" s="11"/>
      <c r="G8" s="12"/>
      <c r="H8" s="6"/>
      <c r="I8" s="122"/>
      <c r="J8" s="123"/>
      <c r="K8" s="123"/>
      <c r="L8" s="124"/>
      <c r="M8" s="9" t="s">
        <v>6</v>
      </c>
      <c r="N8" s="10" t="s">
        <v>7</v>
      </c>
      <c r="O8" s="11"/>
      <c r="P8" s="12"/>
    </row>
    <row r="9" spans="1:18" ht="13" customHeight="1" x14ac:dyDescent="0.25">
      <c r="A9" s="141" t="s">
        <v>8</v>
      </c>
      <c r="B9" s="142"/>
      <c r="C9" s="143"/>
      <c r="D9" s="13"/>
      <c r="E9" s="14">
        <f>SUM(N9:N15)</f>
        <v>0</v>
      </c>
      <c r="F9" s="15"/>
      <c r="G9" s="16"/>
      <c r="H9" s="6"/>
      <c r="I9" s="144" t="s">
        <v>9</v>
      </c>
      <c r="J9" s="147" t="s">
        <v>10</v>
      </c>
      <c r="K9" s="148"/>
      <c r="L9" s="149"/>
      <c r="M9" s="17"/>
      <c r="N9" s="18"/>
      <c r="O9" s="19"/>
      <c r="P9" s="16"/>
    </row>
    <row r="10" spans="1:18" ht="13" customHeight="1" x14ac:dyDescent="0.25">
      <c r="A10" s="134" t="s">
        <v>11</v>
      </c>
      <c r="B10" s="135"/>
      <c r="C10" s="136"/>
      <c r="D10" s="20">
        <f>J41</f>
        <v>0.64160720000000016</v>
      </c>
      <c r="E10" s="21">
        <f>E9*J41</f>
        <v>0</v>
      </c>
      <c r="F10" s="15"/>
      <c r="G10" s="16"/>
      <c r="H10" s="6"/>
      <c r="I10" s="145"/>
      <c r="J10" s="131" t="s">
        <v>12</v>
      </c>
      <c r="K10" s="132"/>
      <c r="L10" s="133"/>
      <c r="M10" s="22"/>
      <c r="N10" s="23">
        <f>M10*N9</f>
        <v>0</v>
      </c>
      <c r="O10" s="19"/>
      <c r="P10" s="16"/>
    </row>
    <row r="11" spans="1:18" ht="13" customHeight="1" x14ac:dyDescent="0.25">
      <c r="A11" s="134" t="s">
        <v>13</v>
      </c>
      <c r="B11" s="135"/>
      <c r="C11" s="136"/>
      <c r="D11" s="20"/>
      <c r="E11" s="21">
        <f>SUM(N16:N22)</f>
        <v>0</v>
      </c>
      <c r="F11" s="15"/>
      <c r="G11" s="16"/>
      <c r="H11" s="24"/>
      <c r="I11" s="145"/>
      <c r="J11" s="131" t="s">
        <v>14</v>
      </c>
      <c r="K11" s="132"/>
      <c r="L11" s="133"/>
      <c r="M11" s="22"/>
      <c r="N11" s="23">
        <f>N46*M11</f>
        <v>0</v>
      </c>
      <c r="O11" s="19"/>
      <c r="P11" s="16"/>
    </row>
    <row r="12" spans="1:18" ht="13" customHeight="1" x14ac:dyDescent="0.25">
      <c r="A12" s="134" t="s">
        <v>15</v>
      </c>
      <c r="B12" s="135"/>
      <c r="C12" s="136"/>
      <c r="D12" s="20"/>
      <c r="E12" s="21">
        <f>SUM(N23:N26)</f>
        <v>0</v>
      </c>
      <c r="F12" s="15"/>
      <c r="G12" s="16"/>
      <c r="H12" s="6"/>
      <c r="I12" s="145"/>
      <c r="J12" s="131" t="s">
        <v>16</v>
      </c>
      <c r="K12" s="132"/>
      <c r="L12" s="133"/>
      <c r="M12" s="25"/>
      <c r="N12" s="26"/>
      <c r="O12" s="19"/>
      <c r="P12" s="16"/>
    </row>
    <row r="13" spans="1:18" ht="13" customHeight="1" thickBot="1" x14ac:dyDescent="0.3">
      <c r="A13" s="150" t="s">
        <v>17</v>
      </c>
      <c r="B13" s="151"/>
      <c r="C13" s="152"/>
      <c r="D13" s="129">
        <f>SUM(E9:E12)</f>
        <v>0</v>
      </c>
      <c r="E13" s="130"/>
      <c r="F13" s="15"/>
      <c r="G13" s="16"/>
      <c r="H13" s="6"/>
      <c r="I13" s="145"/>
      <c r="J13" s="131" t="s">
        <v>18</v>
      </c>
      <c r="K13" s="132"/>
      <c r="L13" s="133"/>
      <c r="M13" s="25"/>
      <c r="N13" s="27"/>
      <c r="O13" s="19"/>
      <c r="P13" s="16"/>
    </row>
    <row r="14" spans="1:18" ht="13" customHeight="1" x14ac:dyDescent="0.25">
      <c r="A14" s="134" t="s">
        <v>19</v>
      </c>
      <c r="B14" s="135"/>
      <c r="C14" s="136"/>
      <c r="D14" s="28"/>
      <c r="E14" s="21">
        <f>D13*D14</f>
        <v>0</v>
      </c>
      <c r="F14" s="137"/>
      <c r="G14" s="138"/>
      <c r="H14" s="6"/>
      <c r="I14" s="145"/>
      <c r="J14" s="131" t="s">
        <v>20</v>
      </c>
      <c r="K14" s="132"/>
      <c r="L14" s="133"/>
      <c r="M14" s="25"/>
      <c r="N14" s="27"/>
      <c r="O14" s="139" t="s">
        <v>21</v>
      </c>
      <c r="P14" s="153" t="s">
        <v>22</v>
      </c>
      <c r="Q14" s="155" t="s">
        <v>23</v>
      </c>
      <c r="R14" s="157" t="s">
        <v>24</v>
      </c>
    </row>
    <row r="15" spans="1:18" ht="13" customHeight="1" thickBot="1" x14ac:dyDescent="0.3">
      <c r="A15" s="134" t="s">
        <v>25</v>
      </c>
      <c r="B15" s="135"/>
      <c r="C15" s="136"/>
      <c r="D15" s="28"/>
      <c r="E15" s="21">
        <f>D15*(D13+E14)</f>
        <v>0</v>
      </c>
      <c r="F15" s="15"/>
      <c r="G15" s="16"/>
      <c r="H15" s="6"/>
      <c r="I15" s="146"/>
      <c r="J15" s="159" t="s">
        <v>26</v>
      </c>
      <c r="K15" s="160"/>
      <c r="L15" s="161"/>
      <c r="M15" s="29"/>
      <c r="N15" s="30"/>
      <c r="O15" s="140"/>
      <c r="P15" s="154"/>
      <c r="Q15" s="156"/>
      <c r="R15" s="158"/>
    </row>
    <row r="16" spans="1:18" ht="13" customHeight="1" thickBot="1" x14ac:dyDescent="0.3">
      <c r="A16" s="150" t="s">
        <v>27</v>
      </c>
      <c r="B16" s="151"/>
      <c r="C16" s="152"/>
      <c r="D16" s="129">
        <f>SUM(E14:E15)</f>
        <v>0</v>
      </c>
      <c r="E16" s="130"/>
      <c r="F16" s="15"/>
      <c r="G16" s="16"/>
      <c r="H16" s="6"/>
      <c r="I16" s="144" t="s">
        <v>28</v>
      </c>
      <c r="J16" s="162" t="s">
        <v>29</v>
      </c>
      <c r="K16" s="163"/>
      <c r="L16" s="164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150" t="s">
        <v>30</v>
      </c>
      <c r="B17" s="151"/>
      <c r="C17" s="152"/>
      <c r="D17" s="129">
        <f>D13+D16</f>
        <v>0</v>
      </c>
      <c r="E17" s="130"/>
      <c r="F17" s="177"/>
      <c r="G17" s="178"/>
      <c r="H17" s="6"/>
      <c r="I17" s="145"/>
      <c r="J17" s="131" t="s">
        <v>31</v>
      </c>
      <c r="K17" s="132"/>
      <c r="L17" s="133"/>
      <c r="M17" s="25"/>
      <c r="N17" s="27"/>
    </row>
    <row r="18" spans="1:16" ht="13" customHeight="1" thickBot="1" x14ac:dyDescent="0.3">
      <c r="A18" s="179" t="s">
        <v>32</v>
      </c>
      <c r="B18" s="180"/>
      <c r="C18" s="181"/>
      <c r="D18" s="37">
        <f>N35</f>
        <v>0</v>
      </c>
      <c r="E18" s="38">
        <f>((D13+D16)/(1-N35))*D18</f>
        <v>0</v>
      </c>
      <c r="F18" s="177"/>
      <c r="G18" s="178"/>
      <c r="H18" s="6"/>
      <c r="I18" s="145"/>
      <c r="J18" s="131" t="s">
        <v>33</v>
      </c>
      <c r="K18" s="132"/>
      <c r="L18" s="133"/>
      <c r="M18" s="25"/>
      <c r="N18" s="27"/>
      <c r="O18" s="19"/>
      <c r="P18" s="16"/>
    </row>
    <row r="19" spans="1:16" ht="13" customHeight="1" thickTop="1" thickBot="1" x14ac:dyDescent="0.3">
      <c r="A19" s="165" t="s">
        <v>34</v>
      </c>
      <c r="B19" s="166"/>
      <c r="C19" s="167"/>
      <c r="D19" s="168">
        <f>D17+E18</f>
        <v>0</v>
      </c>
      <c r="E19" s="169"/>
      <c r="F19" s="15"/>
      <c r="G19" s="16"/>
      <c r="H19" s="6"/>
      <c r="I19" s="145"/>
      <c r="J19" s="131" t="s">
        <v>35</v>
      </c>
      <c r="K19" s="132"/>
      <c r="L19" s="133"/>
      <c r="M19" s="25"/>
      <c r="N19" s="27"/>
      <c r="O19" s="170"/>
      <c r="P19" s="171"/>
    </row>
    <row r="20" spans="1:16" ht="13" customHeight="1" thickTop="1" thickBot="1" x14ac:dyDescent="0.3">
      <c r="A20" s="172" t="s">
        <v>36</v>
      </c>
      <c r="B20" s="173"/>
      <c r="C20" s="174"/>
      <c r="D20" s="175">
        <f>IF(D19=0,0,D19/E9)</f>
        <v>0</v>
      </c>
      <c r="E20" s="176" t="e">
        <f>D19+#REF!</f>
        <v>#REF!</v>
      </c>
      <c r="F20" s="177"/>
      <c r="G20" s="178"/>
      <c r="H20" s="6"/>
      <c r="I20" s="145"/>
      <c r="J20" s="131" t="s">
        <v>37</v>
      </c>
      <c r="K20" s="132"/>
      <c r="L20" s="133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8"/>
      <c r="G21" s="178"/>
      <c r="H21" s="6"/>
      <c r="I21" s="145"/>
      <c r="J21" s="131" t="s">
        <v>39</v>
      </c>
      <c r="K21" s="132"/>
      <c r="L21" s="133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46"/>
      <c r="J22" s="159" t="s">
        <v>41</v>
      </c>
      <c r="K22" s="160"/>
      <c r="L22" s="161"/>
      <c r="M22" s="29"/>
      <c r="N22" s="30"/>
      <c r="O22" s="177"/>
      <c r="P22" s="178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44" t="s">
        <v>43</v>
      </c>
      <c r="J23" s="162" t="s">
        <v>44</v>
      </c>
      <c r="K23" s="163"/>
      <c r="L23" s="164"/>
      <c r="M23" s="31"/>
      <c r="N23" s="26"/>
      <c r="O23" s="177"/>
      <c r="P23" s="178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45"/>
      <c r="J24" s="131" t="s">
        <v>46</v>
      </c>
      <c r="K24" s="132"/>
      <c r="L24" s="133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45"/>
      <c r="J25" s="131" t="s">
        <v>47</v>
      </c>
      <c r="K25" s="132"/>
      <c r="L25" s="133"/>
      <c r="M25" s="25"/>
      <c r="N25" s="27"/>
      <c r="O25" s="177"/>
      <c r="P25" s="178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46"/>
      <c r="J26" s="159" t="s">
        <v>48</v>
      </c>
      <c r="K26" s="160"/>
      <c r="L26" s="161"/>
      <c r="M26" s="29"/>
      <c r="N26" s="30"/>
      <c r="O26" s="178"/>
      <c r="P26" s="178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82" t="s">
        <v>49</v>
      </c>
      <c r="J27" s="183"/>
      <c r="K27" s="183"/>
      <c r="L27" s="184"/>
      <c r="M27" s="185">
        <f>SUM(N9:N26)</f>
        <v>0</v>
      </c>
      <c r="N27" s="186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7" t="s">
        <v>52</v>
      </c>
      <c r="B30" s="188"/>
      <c r="C30" s="189" t="s">
        <v>53</v>
      </c>
      <c r="D30" s="190"/>
      <c r="E30" s="191"/>
      <c r="F30" s="189" t="s">
        <v>54</v>
      </c>
      <c r="G30" s="190"/>
      <c r="H30" s="190"/>
      <c r="I30" s="190"/>
      <c r="J30" s="191"/>
      <c r="K30" s="47"/>
      <c r="L30" s="189" t="s">
        <v>55</v>
      </c>
      <c r="M30" s="191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92" t="s">
        <v>58</v>
      </c>
      <c r="D31" s="193"/>
      <c r="E31" s="51">
        <v>8.3299999999999999E-2</v>
      </c>
      <c r="F31" s="194" t="s">
        <v>59</v>
      </c>
      <c r="G31" s="195"/>
      <c r="H31" s="195"/>
      <c r="I31" s="192"/>
      <c r="J31" s="52"/>
      <c r="K31" s="53"/>
      <c r="L31" s="196" t="s">
        <v>60</v>
      </c>
      <c r="M31" s="197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98" t="s">
        <v>63</v>
      </c>
      <c r="G32" s="199"/>
      <c r="H32" s="199"/>
      <c r="I32" s="200"/>
      <c r="J32" s="59">
        <f>B36*J31</f>
        <v>0</v>
      </c>
      <c r="K32" s="53"/>
      <c r="L32" s="201" t="s">
        <v>64</v>
      </c>
      <c r="M32" s="202"/>
      <c r="N32" s="60"/>
    </row>
    <row r="33" spans="1:16" ht="13" customHeight="1" thickBot="1" x14ac:dyDescent="0.3">
      <c r="A33" s="55" t="s">
        <v>65</v>
      </c>
      <c r="B33" s="56">
        <v>0.01</v>
      </c>
      <c r="C33" s="198" t="s">
        <v>66</v>
      </c>
      <c r="D33" s="200"/>
      <c r="E33" s="61">
        <v>0.1111</v>
      </c>
      <c r="F33" s="203" t="s">
        <v>67</v>
      </c>
      <c r="G33" s="204"/>
      <c r="H33" s="204"/>
      <c r="I33" s="205"/>
      <c r="J33" s="62">
        <f>(((0.08*0.5*0.9*(1+(5/56)+(5/56)+(1/3)*(5/56)))))</f>
        <v>4.3499999999999997E-2</v>
      </c>
      <c r="K33" s="6"/>
      <c r="L33" s="201" t="s">
        <v>68</v>
      </c>
      <c r="M33" s="202"/>
      <c r="N33" s="60"/>
    </row>
    <row r="34" spans="1:16" ht="13" customHeight="1" thickBot="1" x14ac:dyDescent="0.3">
      <c r="A34" s="55" t="s">
        <v>69</v>
      </c>
      <c r="B34" s="56">
        <v>2E-3</v>
      </c>
      <c r="C34" s="200" t="s">
        <v>70</v>
      </c>
      <c r="D34" s="217"/>
      <c r="E34" s="63"/>
      <c r="F34" s="206" t="s">
        <v>71</v>
      </c>
      <c r="G34" s="208"/>
      <c r="H34" s="208"/>
      <c r="I34" s="207"/>
      <c r="J34" s="64">
        <f>SUM(J31:J33)</f>
        <v>4.3499999999999997E-2</v>
      </c>
      <c r="K34" s="6"/>
      <c r="L34" s="218" t="s">
        <v>72</v>
      </c>
      <c r="M34" s="219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206" t="s">
        <v>75</v>
      </c>
      <c r="M35" s="220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89" t="s">
        <v>80</v>
      </c>
      <c r="G37" s="190"/>
      <c r="H37" s="190"/>
      <c r="I37" s="190"/>
      <c r="J37" s="191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221" t="s">
        <v>82</v>
      </c>
      <c r="D38" s="222"/>
      <c r="E38" s="71"/>
      <c r="F38" s="223" t="s">
        <v>83</v>
      </c>
      <c r="G38" s="224"/>
      <c r="H38" s="224"/>
      <c r="I38" s="225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206" t="s">
        <v>86</v>
      </c>
      <c r="D39" s="207"/>
      <c r="E39" s="64">
        <f>SUM(E31:E38)</f>
        <v>0.19440000000000002</v>
      </c>
      <c r="F39" s="206" t="s">
        <v>87</v>
      </c>
      <c r="G39" s="208"/>
      <c r="H39" s="208"/>
      <c r="I39" s="207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3" customHeight="1" thickBot="1" x14ac:dyDescent="0.3">
      <c r="A43" s="6"/>
      <c r="B43" s="6"/>
      <c r="C43" s="6"/>
      <c r="D43" s="41"/>
      <c r="E43" s="6"/>
      <c r="F43" s="6"/>
      <c r="G43" s="6"/>
      <c r="H43" s="6"/>
      <c r="I43" s="209" t="s">
        <v>91</v>
      </c>
      <c r="J43" s="210"/>
      <c r="K43" s="210"/>
      <c r="L43" s="210"/>
      <c r="M43" s="210"/>
      <c r="N43" s="211"/>
      <c r="O43" s="6"/>
      <c r="P43" s="6"/>
    </row>
    <row r="44" spans="1:16" ht="25.9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212" t="s">
        <v>93</v>
      </c>
      <c r="J44" s="213"/>
      <c r="K44" s="213"/>
      <c r="L44" s="213"/>
      <c r="M44" s="214"/>
      <c r="N44" s="84"/>
      <c r="O44" s="6"/>
      <c r="P44" s="6"/>
    </row>
    <row r="45" spans="1:16" ht="39" customHeight="1" thickBot="1" x14ac:dyDescent="0.3">
      <c r="A45" s="189" t="s">
        <v>4</v>
      </c>
      <c r="B45" s="215"/>
      <c r="C45" s="85" t="s">
        <v>94</v>
      </c>
      <c r="D45" s="85" t="s">
        <v>95</v>
      </c>
      <c r="E45" s="85" t="s">
        <v>96</v>
      </c>
      <c r="F45" s="216" t="s">
        <v>97</v>
      </c>
      <c r="G45" s="118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243" t="str">
        <f>D7</f>
        <v>(Descrição do Cargo)</v>
      </c>
      <c r="B46" s="244"/>
      <c r="C46" s="90"/>
      <c r="D46" s="90"/>
      <c r="E46" s="91">
        <f>D19</f>
        <v>0</v>
      </c>
      <c r="F46" s="245"/>
      <c r="G46" s="246"/>
      <c r="H46" s="6"/>
      <c r="I46" s="247" t="s">
        <v>99</v>
      </c>
      <c r="J46" s="233"/>
      <c r="K46" s="233"/>
      <c r="L46" s="233"/>
      <c r="M46" s="234"/>
      <c r="N46" s="89"/>
      <c r="O46" s="6"/>
      <c r="P46" s="6"/>
    </row>
    <row r="47" spans="1:16" ht="18" customHeight="1" thickBot="1" x14ac:dyDescent="0.3">
      <c r="A47" s="248" t="s">
        <v>100</v>
      </c>
      <c r="B47" s="249"/>
      <c r="C47" s="249"/>
      <c r="D47" s="249"/>
      <c r="E47" s="250"/>
      <c r="F47" s="251">
        <f>IF(D46=0,0,ROUND(((E46/D46)*F46),2))</f>
        <v>0</v>
      </c>
      <c r="G47" s="252"/>
      <c r="H47" s="6"/>
      <c r="I47" s="232" t="s">
        <v>101</v>
      </c>
      <c r="J47" s="233"/>
      <c r="K47" s="233"/>
      <c r="L47" s="233"/>
      <c r="M47" s="234"/>
      <c r="N47" s="92"/>
      <c r="O47" s="6"/>
      <c r="P47" s="6"/>
    </row>
    <row r="48" spans="1:16" ht="18" customHeight="1" thickTop="1" thickBot="1" x14ac:dyDescent="0.3">
      <c r="A48" s="227" t="s">
        <v>109</v>
      </c>
      <c r="B48" s="228"/>
      <c r="C48" s="228"/>
      <c r="D48" s="228"/>
      <c r="E48" s="229"/>
      <c r="F48" s="230">
        <f>F47*C46</f>
        <v>0</v>
      </c>
      <c r="G48" s="231"/>
      <c r="H48" s="6"/>
      <c r="I48" s="232" t="s">
        <v>103</v>
      </c>
      <c r="J48" s="233"/>
      <c r="K48" s="233"/>
      <c r="L48" s="233"/>
      <c r="M48" s="234"/>
      <c r="N48" s="92"/>
      <c r="O48" s="6"/>
      <c r="P48" s="6"/>
    </row>
    <row r="49" spans="1:17" ht="18" customHeight="1" thickTop="1" thickBot="1" x14ac:dyDescent="0.3">
      <c r="A49" s="235" t="s">
        <v>110</v>
      </c>
      <c r="B49" s="236"/>
      <c r="C49" s="236"/>
      <c r="D49" s="236"/>
      <c r="E49" s="237"/>
      <c r="F49" s="238">
        <f>F48*N49</f>
        <v>0</v>
      </c>
      <c r="G49" s="239"/>
      <c r="H49" s="6"/>
      <c r="I49" s="240" t="s">
        <v>105</v>
      </c>
      <c r="J49" s="241"/>
      <c r="K49" s="241"/>
      <c r="L49" s="241"/>
      <c r="M49" s="242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226" t="s">
        <v>107</v>
      </c>
      <c r="B51" s="226"/>
      <c r="C51" s="226"/>
      <c r="D51" s="226"/>
      <c r="E51" s="226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password="9210" sheet="1" selectLockedCells="1"/>
  <protectedRanges>
    <protectedRange sqref="D7" name="Intervalo1"/>
  </protectedRanges>
  <mergeCells count="102"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3FECC-D80C-4D18-B1C9-FEB55C59270B}">
  <sheetPr>
    <pageSetUpPr fitToPage="1"/>
  </sheetPr>
  <dimension ref="A1:R61"/>
  <sheetViews>
    <sheetView showGridLines="0" topLeftCell="B1" zoomScale="106" zoomScaleNormal="106" workbookViewId="0">
      <selection activeCell="M11" sqref="M11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9.179687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9.179687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9.179687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9.179687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9.179687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9.179687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9.179687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9.179687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9.179687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9.179687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9.179687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9.179687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9.179687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9.179687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9.179687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9.179687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9.179687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9.179687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9.179687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9.179687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9.179687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9.179687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9.179687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9.179687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9.179687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9.179687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9.179687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9.179687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9.179687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9.179687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9.179687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9.179687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9.179687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9.179687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9.179687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9.179687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9.179687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9.179687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9.179687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9.179687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9.179687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9.179687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9.179687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9.179687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9.179687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9.179687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9.179687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9.179687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9.179687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9.179687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9.179687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9.179687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9.179687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9.179687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9.179687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9.179687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9.179687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9.179687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9.179687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9.179687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9.179687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9.179687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9.179687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9.17968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114" t="s">
        <v>111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115" t="s">
        <v>1</v>
      </c>
      <c r="B5" s="115"/>
      <c r="C5" s="115"/>
      <c r="D5" s="115"/>
      <c r="E5" s="115"/>
      <c r="F5" s="115"/>
      <c r="G5" s="115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116" t="s">
        <v>2</v>
      </c>
      <c r="B6" s="117"/>
      <c r="C6" s="117"/>
      <c r="D6" s="117"/>
      <c r="E6" s="118"/>
      <c r="F6" s="7"/>
      <c r="G6" s="7"/>
      <c r="H6" s="6"/>
      <c r="I6" s="116" t="s">
        <v>3</v>
      </c>
      <c r="J6" s="117"/>
      <c r="K6" s="117"/>
      <c r="L6" s="117"/>
      <c r="M6" s="117"/>
      <c r="N6" s="118"/>
      <c r="O6" s="8"/>
      <c r="P6" s="7"/>
    </row>
    <row r="7" spans="1:18" ht="42" customHeight="1" x14ac:dyDescent="0.25">
      <c r="A7" s="119" t="s">
        <v>4</v>
      </c>
      <c r="B7" s="120"/>
      <c r="C7" s="121"/>
      <c r="D7" s="125" t="s">
        <v>5</v>
      </c>
      <c r="E7" s="126"/>
      <c r="F7" s="122"/>
      <c r="G7" s="123"/>
      <c r="H7" s="6"/>
      <c r="I7" s="122" t="s">
        <v>4</v>
      </c>
      <c r="J7" s="123"/>
      <c r="K7" s="123"/>
      <c r="L7" s="124"/>
      <c r="M7" s="127" t="str">
        <f>D7</f>
        <v>(Descrição do Cargo)</v>
      </c>
      <c r="N7" s="128"/>
      <c r="O7" s="122"/>
      <c r="P7" s="123"/>
    </row>
    <row r="8" spans="1:18" ht="13" customHeight="1" thickBot="1" x14ac:dyDescent="0.3">
      <c r="A8" s="122"/>
      <c r="B8" s="123"/>
      <c r="C8" s="124"/>
      <c r="D8" s="9" t="s">
        <v>6</v>
      </c>
      <c r="E8" s="10" t="s">
        <v>7</v>
      </c>
      <c r="F8" s="11"/>
      <c r="G8" s="12"/>
      <c r="H8" s="6"/>
      <c r="I8" s="122"/>
      <c r="J8" s="123"/>
      <c r="K8" s="123"/>
      <c r="L8" s="124"/>
      <c r="M8" s="9" t="s">
        <v>6</v>
      </c>
      <c r="N8" s="10" t="s">
        <v>7</v>
      </c>
      <c r="O8" s="11"/>
      <c r="P8" s="12"/>
    </row>
    <row r="9" spans="1:18" ht="13" customHeight="1" x14ac:dyDescent="0.25">
      <c r="A9" s="141" t="s">
        <v>8</v>
      </c>
      <c r="B9" s="142"/>
      <c r="C9" s="143"/>
      <c r="D9" s="13"/>
      <c r="E9" s="14">
        <f>SUM(N9:N15)</f>
        <v>0</v>
      </c>
      <c r="F9" s="15"/>
      <c r="G9" s="16"/>
      <c r="H9" s="6"/>
      <c r="I9" s="144" t="s">
        <v>9</v>
      </c>
      <c r="J9" s="147" t="s">
        <v>10</v>
      </c>
      <c r="K9" s="148"/>
      <c r="L9" s="149"/>
      <c r="M9" s="17"/>
      <c r="N9" s="18"/>
      <c r="O9" s="19"/>
      <c r="P9" s="16"/>
    </row>
    <row r="10" spans="1:18" ht="13" customHeight="1" x14ac:dyDescent="0.25">
      <c r="A10" s="134" t="s">
        <v>11</v>
      </c>
      <c r="B10" s="135"/>
      <c r="C10" s="136"/>
      <c r="D10" s="20">
        <f>J41</f>
        <v>0.64160720000000016</v>
      </c>
      <c r="E10" s="21">
        <f>E9*J41</f>
        <v>0</v>
      </c>
      <c r="F10" s="15"/>
      <c r="G10" s="16"/>
      <c r="H10" s="6"/>
      <c r="I10" s="145"/>
      <c r="J10" s="131" t="s">
        <v>12</v>
      </c>
      <c r="K10" s="132"/>
      <c r="L10" s="133"/>
      <c r="M10" s="22"/>
      <c r="N10" s="23">
        <f>M10*N9</f>
        <v>0</v>
      </c>
      <c r="O10" s="19"/>
      <c r="P10" s="16"/>
    </row>
    <row r="11" spans="1:18" ht="13" customHeight="1" x14ac:dyDescent="0.25">
      <c r="A11" s="134" t="s">
        <v>13</v>
      </c>
      <c r="B11" s="135"/>
      <c r="C11" s="136"/>
      <c r="D11" s="20"/>
      <c r="E11" s="21">
        <f>SUM(N16:N22)</f>
        <v>0</v>
      </c>
      <c r="F11" s="15"/>
      <c r="G11" s="16"/>
      <c r="H11" s="24"/>
      <c r="I11" s="145"/>
      <c r="J11" s="131" t="s">
        <v>14</v>
      </c>
      <c r="K11" s="132"/>
      <c r="L11" s="133"/>
      <c r="M11" s="22"/>
      <c r="N11" s="23">
        <f>N46*M11</f>
        <v>0</v>
      </c>
      <c r="O11" s="19"/>
      <c r="P11" s="16"/>
    </row>
    <row r="12" spans="1:18" ht="13" customHeight="1" x14ac:dyDescent="0.25">
      <c r="A12" s="134" t="s">
        <v>15</v>
      </c>
      <c r="B12" s="135"/>
      <c r="C12" s="136"/>
      <c r="D12" s="20"/>
      <c r="E12" s="21">
        <f>SUM(N23:N26)</f>
        <v>0</v>
      </c>
      <c r="F12" s="15"/>
      <c r="G12" s="16"/>
      <c r="H12" s="6"/>
      <c r="I12" s="145"/>
      <c r="J12" s="131" t="s">
        <v>16</v>
      </c>
      <c r="K12" s="132"/>
      <c r="L12" s="133"/>
      <c r="M12" s="25"/>
      <c r="N12" s="26"/>
      <c r="O12" s="19"/>
      <c r="P12" s="16"/>
    </row>
    <row r="13" spans="1:18" ht="13" customHeight="1" thickBot="1" x14ac:dyDescent="0.3">
      <c r="A13" s="150" t="s">
        <v>17</v>
      </c>
      <c r="B13" s="151"/>
      <c r="C13" s="152"/>
      <c r="D13" s="129">
        <f>SUM(E9:E12)</f>
        <v>0</v>
      </c>
      <c r="E13" s="130"/>
      <c r="F13" s="15"/>
      <c r="G13" s="16"/>
      <c r="H13" s="6"/>
      <c r="I13" s="145"/>
      <c r="J13" s="131" t="s">
        <v>18</v>
      </c>
      <c r="K13" s="132"/>
      <c r="L13" s="133"/>
      <c r="M13" s="25"/>
      <c r="N13" s="27"/>
      <c r="O13" s="19"/>
      <c r="P13" s="16"/>
    </row>
    <row r="14" spans="1:18" ht="13" customHeight="1" x14ac:dyDescent="0.25">
      <c r="A14" s="134" t="s">
        <v>19</v>
      </c>
      <c r="B14" s="135"/>
      <c r="C14" s="136"/>
      <c r="D14" s="28"/>
      <c r="E14" s="21">
        <f>D13*D14</f>
        <v>0</v>
      </c>
      <c r="F14" s="137"/>
      <c r="G14" s="138"/>
      <c r="H14" s="6"/>
      <c r="I14" s="145"/>
      <c r="J14" s="131" t="s">
        <v>20</v>
      </c>
      <c r="K14" s="132"/>
      <c r="L14" s="133"/>
      <c r="M14" s="25"/>
      <c r="N14" s="27"/>
      <c r="O14" s="139" t="s">
        <v>21</v>
      </c>
      <c r="P14" s="153" t="s">
        <v>22</v>
      </c>
      <c r="Q14" s="155" t="s">
        <v>23</v>
      </c>
      <c r="R14" s="157" t="s">
        <v>24</v>
      </c>
    </row>
    <row r="15" spans="1:18" ht="13" customHeight="1" thickBot="1" x14ac:dyDescent="0.3">
      <c r="A15" s="134" t="s">
        <v>25</v>
      </c>
      <c r="B15" s="135"/>
      <c r="C15" s="136"/>
      <c r="D15" s="28"/>
      <c r="E15" s="21">
        <f>D15*(D13+E14)</f>
        <v>0</v>
      </c>
      <c r="F15" s="15"/>
      <c r="G15" s="16"/>
      <c r="H15" s="6"/>
      <c r="I15" s="146"/>
      <c r="J15" s="159" t="s">
        <v>26</v>
      </c>
      <c r="K15" s="160"/>
      <c r="L15" s="161"/>
      <c r="M15" s="29"/>
      <c r="N15" s="30"/>
      <c r="O15" s="140"/>
      <c r="P15" s="154"/>
      <c r="Q15" s="156"/>
      <c r="R15" s="158"/>
    </row>
    <row r="16" spans="1:18" ht="13" customHeight="1" thickBot="1" x14ac:dyDescent="0.3">
      <c r="A16" s="150" t="s">
        <v>27</v>
      </c>
      <c r="B16" s="151"/>
      <c r="C16" s="152"/>
      <c r="D16" s="129">
        <f>SUM(E14:E15)</f>
        <v>0</v>
      </c>
      <c r="E16" s="130"/>
      <c r="F16" s="15"/>
      <c r="G16" s="16"/>
      <c r="H16" s="6"/>
      <c r="I16" s="144" t="s">
        <v>28</v>
      </c>
      <c r="J16" s="162" t="s">
        <v>29</v>
      </c>
      <c r="K16" s="163"/>
      <c r="L16" s="164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150" t="s">
        <v>30</v>
      </c>
      <c r="B17" s="151"/>
      <c r="C17" s="152"/>
      <c r="D17" s="129">
        <f>D13+D16</f>
        <v>0</v>
      </c>
      <c r="E17" s="130"/>
      <c r="F17" s="177"/>
      <c r="G17" s="178"/>
      <c r="H17" s="6"/>
      <c r="I17" s="145"/>
      <c r="J17" s="131" t="s">
        <v>31</v>
      </c>
      <c r="K17" s="132"/>
      <c r="L17" s="133"/>
      <c r="M17" s="25"/>
      <c r="N17" s="27"/>
    </row>
    <row r="18" spans="1:16" ht="13" customHeight="1" thickBot="1" x14ac:dyDescent="0.3">
      <c r="A18" s="179" t="s">
        <v>32</v>
      </c>
      <c r="B18" s="180"/>
      <c r="C18" s="181"/>
      <c r="D18" s="37">
        <f>N35</f>
        <v>0</v>
      </c>
      <c r="E18" s="38">
        <f>((D13+D16)/(1-N35))*D18</f>
        <v>0</v>
      </c>
      <c r="F18" s="177"/>
      <c r="G18" s="178"/>
      <c r="H18" s="6"/>
      <c r="I18" s="145"/>
      <c r="J18" s="131" t="s">
        <v>33</v>
      </c>
      <c r="K18" s="132"/>
      <c r="L18" s="133"/>
      <c r="M18" s="25"/>
      <c r="N18" s="27"/>
      <c r="O18" s="19"/>
      <c r="P18" s="16"/>
    </row>
    <row r="19" spans="1:16" ht="13" customHeight="1" thickTop="1" thickBot="1" x14ac:dyDescent="0.3">
      <c r="A19" s="165" t="s">
        <v>34</v>
      </c>
      <c r="B19" s="166"/>
      <c r="C19" s="167"/>
      <c r="D19" s="168">
        <f>D17+E18</f>
        <v>0</v>
      </c>
      <c r="E19" s="169"/>
      <c r="F19" s="15"/>
      <c r="G19" s="16"/>
      <c r="H19" s="6"/>
      <c r="I19" s="145"/>
      <c r="J19" s="131" t="s">
        <v>35</v>
      </c>
      <c r="K19" s="132"/>
      <c r="L19" s="133"/>
      <c r="M19" s="25"/>
      <c r="N19" s="27"/>
      <c r="O19" s="170"/>
      <c r="P19" s="171"/>
    </row>
    <row r="20" spans="1:16" ht="13" customHeight="1" thickTop="1" thickBot="1" x14ac:dyDescent="0.3">
      <c r="A20" s="172" t="s">
        <v>36</v>
      </c>
      <c r="B20" s="173"/>
      <c r="C20" s="174"/>
      <c r="D20" s="175">
        <f>IF(D19=0,0,D19/E9)</f>
        <v>0</v>
      </c>
      <c r="E20" s="176" t="e">
        <f>D19+#REF!</f>
        <v>#REF!</v>
      </c>
      <c r="F20" s="177"/>
      <c r="G20" s="178"/>
      <c r="H20" s="6"/>
      <c r="I20" s="145"/>
      <c r="J20" s="131" t="s">
        <v>37</v>
      </c>
      <c r="K20" s="132"/>
      <c r="L20" s="133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8"/>
      <c r="G21" s="178"/>
      <c r="H21" s="6"/>
      <c r="I21" s="145"/>
      <c r="J21" s="131" t="s">
        <v>39</v>
      </c>
      <c r="K21" s="132"/>
      <c r="L21" s="133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46"/>
      <c r="J22" s="159" t="s">
        <v>41</v>
      </c>
      <c r="K22" s="160"/>
      <c r="L22" s="161"/>
      <c r="M22" s="29"/>
      <c r="N22" s="30"/>
      <c r="O22" s="177"/>
      <c r="P22" s="178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44" t="s">
        <v>43</v>
      </c>
      <c r="J23" s="162" t="s">
        <v>44</v>
      </c>
      <c r="K23" s="163"/>
      <c r="L23" s="164"/>
      <c r="M23" s="31"/>
      <c r="N23" s="26"/>
      <c r="O23" s="177"/>
      <c r="P23" s="178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45"/>
      <c r="J24" s="131" t="s">
        <v>46</v>
      </c>
      <c r="K24" s="132"/>
      <c r="L24" s="133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45"/>
      <c r="J25" s="131" t="s">
        <v>47</v>
      </c>
      <c r="K25" s="132"/>
      <c r="L25" s="133"/>
      <c r="M25" s="25"/>
      <c r="N25" s="27"/>
      <c r="O25" s="177"/>
      <c r="P25" s="178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46"/>
      <c r="J26" s="159" t="s">
        <v>48</v>
      </c>
      <c r="K26" s="160"/>
      <c r="L26" s="161"/>
      <c r="M26" s="29"/>
      <c r="N26" s="30"/>
      <c r="O26" s="178"/>
      <c r="P26" s="178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82" t="s">
        <v>49</v>
      </c>
      <c r="J27" s="183"/>
      <c r="K27" s="183"/>
      <c r="L27" s="184"/>
      <c r="M27" s="185">
        <f>SUM(N9:N26)</f>
        <v>0</v>
      </c>
      <c r="N27" s="186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7" t="s">
        <v>52</v>
      </c>
      <c r="B30" s="188"/>
      <c r="C30" s="189" t="s">
        <v>53</v>
      </c>
      <c r="D30" s="190"/>
      <c r="E30" s="191"/>
      <c r="F30" s="189" t="s">
        <v>54</v>
      </c>
      <c r="G30" s="190"/>
      <c r="H30" s="190"/>
      <c r="I30" s="190"/>
      <c r="J30" s="191"/>
      <c r="K30" s="47"/>
      <c r="L30" s="189" t="s">
        <v>55</v>
      </c>
      <c r="M30" s="191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92" t="s">
        <v>58</v>
      </c>
      <c r="D31" s="193"/>
      <c r="E31" s="51">
        <v>8.3299999999999999E-2</v>
      </c>
      <c r="F31" s="194" t="s">
        <v>59</v>
      </c>
      <c r="G31" s="195"/>
      <c r="H31" s="195"/>
      <c r="I31" s="192"/>
      <c r="J31" s="52"/>
      <c r="K31" s="53"/>
      <c r="L31" s="196" t="s">
        <v>60</v>
      </c>
      <c r="M31" s="197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98" t="s">
        <v>63</v>
      </c>
      <c r="G32" s="199"/>
      <c r="H32" s="199"/>
      <c r="I32" s="200"/>
      <c r="J32" s="59">
        <f>B36*J31</f>
        <v>0</v>
      </c>
      <c r="K32" s="53"/>
      <c r="L32" s="201" t="s">
        <v>64</v>
      </c>
      <c r="M32" s="202"/>
      <c r="N32" s="60"/>
    </row>
    <row r="33" spans="1:16" ht="13" customHeight="1" thickBot="1" x14ac:dyDescent="0.3">
      <c r="A33" s="55" t="s">
        <v>65</v>
      </c>
      <c r="B33" s="56">
        <v>0.01</v>
      </c>
      <c r="C33" s="198" t="s">
        <v>66</v>
      </c>
      <c r="D33" s="200"/>
      <c r="E33" s="61">
        <v>0.1111</v>
      </c>
      <c r="F33" s="203" t="s">
        <v>67</v>
      </c>
      <c r="G33" s="204"/>
      <c r="H33" s="204"/>
      <c r="I33" s="205"/>
      <c r="J33" s="62">
        <f>(((0.08*0.5*0.9*(1+(5/56)+(5/56)+(1/3)*(5/56)))))</f>
        <v>4.3499999999999997E-2</v>
      </c>
      <c r="K33" s="6"/>
      <c r="L33" s="201" t="s">
        <v>68</v>
      </c>
      <c r="M33" s="202"/>
      <c r="N33" s="60"/>
    </row>
    <row r="34" spans="1:16" ht="13" customHeight="1" thickBot="1" x14ac:dyDescent="0.3">
      <c r="A34" s="55" t="s">
        <v>69</v>
      </c>
      <c r="B34" s="56">
        <v>2E-3</v>
      </c>
      <c r="C34" s="200" t="s">
        <v>70</v>
      </c>
      <c r="D34" s="217"/>
      <c r="E34" s="63"/>
      <c r="F34" s="206" t="s">
        <v>71</v>
      </c>
      <c r="G34" s="208"/>
      <c r="H34" s="208"/>
      <c r="I34" s="207"/>
      <c r="J34" s="64">
        <f>SUM(J31:J33)</f>
        <v>4.3499999999999997E-2</v>
      </c>
      <c r="K34" s="6"/>
      <c r="L34" s="218" t="s">
        <v>72</v>
      </c>
      <c r="M34" s="219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206" t="s">
        <v>75</v>
      </c>
      <c r="M35" s="220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89" t="s">
        <v>80</v>
      </c>
      <c r="G37" s="190"/>
      <c r="H37" s="190"/>
      <c r="I37" s="190"/>
      <c r="J37" s="191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221" t="s">
        <v>82</v>
      </c>
      <c r="D38" s="222"/>
      <c r="E38" s="71"/>
      <c r="F38" s="223" t="s">
        <v>83</v>
      </c>
      <c r="G38" s="224"/>
      <c r="H38" s="224"/>
      <c r="I38" s="225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206" t="s">
        <v>86</v>
      </c>
      <c r="D39" s="207"/>
      <c r="E39" s="64">
        <f>SUM(E31:E38)</f>
        <v>0.19440000000000002</v>
      </c>
      <c r="F39" s="206" t="s">
        <v>87</v>
      </c>
      <c r="G39" s="208"/>
      <c r="H39" s="208"/>
      <c r="I39" s="207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6" customHeight="1" thickBot="1" x14ac:dyDescent="0.3">
      <c r="A43" s="6"/>
      <c r="B43" s="6"/>
      <c r="C43" s="6"/>
      <c r="D43" s="41"/>
      <c r="E43" s="6"/>
      <c r="F43" s="6"/>
      <c r="G43" s="6"/>
      <c r="H43" s="6"/>
      <c r="I43" s="209" t="s">
        <v>91</v>
      </c>
      <c r="J43" s="210"/>
      <c r="K43" s="210"/>
      <c r="L43" s="210"/>
      <c r="M43" s="210"/>
      <c r="N43" s="211"/>
      <c r="O43" s="6"/>
      <c r="P43" s="6"/>
    </row>
    <row r="44" spans="1:16" ht="25.9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212" t="s">
        <v>93</v>
      </c>
      <c r="J44" s="213"/>
      <c r="K44" s="213"/>
      <c r="L44" s="213"/>
      <c r="M44" s="214"/>
      <c r="N44" s="84"/>
      <c r="O44" s="6"/>
      <c r="P44" s="6"/>
    </row>
    <row r="45" spans="1:16" ht="39" customHeight="1" thickBot="1" x14ac:dyDescent="0.3">
      <c r="A45" s="189" t="s">
        <v>4</v>
      </c>
      <c r="B45" s="215"/>
      <c r="C45" s="85" t="s">
        <v>94</v>
      </c>
      <c r="D45" s="85" t="s">
        <v>95</v>
      </c>
      <c r="E45" s="85" t="s">
        <v>96</v>
      </c>
      <c r="F45" s="216" t="s">
        <v>97</v>
      </c>
      <c r="G45" s="118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243" t="str">
        <f>D7</f>
        <v>(Descrição do Cargo)</v>
      </c>
      <c r="B46" s="244"/>
      <c r="C46" s="90"/>
      <c r="D46" s="90"/>
      <c r="E46" s="91">
        <f>D19</f>
        <v>0</v>
      </c>
      <c r="F46" s="245"/>
      <c r="G46" s="246"/>
      <c r="H46" s="6"/>
      <c r="I46" s="247" t="s">
        <v>99</v>
      </c>
      <c r="J46" s="233"/>
      <c r="K46" s="233"/>
      <c r="L46" s="233"/>
      <c r="M46" s="234"/>
      <c r="N46" s="89"/>
      <c r="O46" s="6"/>
      <c r="P46" s="6"/>
    </row>
    <row r="47" spans="1:16" ht="18" customHeight="1" thickBot="1" x14ac:dyDescent="0.3">
      <c r="A47" s="248" t="s">
        <v>100</v>
      </c>
      <c r="B47" s="249"/>
      <c r="C47" s="249"/>
      <c r="D47" s="249"/>
      <c r="E47" s="250"/>
      <c r="F47" s="251">
        <f>IF(D46=0,0,ROUND(((E46/D46)*F46),2))</f>
        <v>0</v>
      </c>
      <c r="G47" s="252"/>
      <c r="H47" s="6"/>
      <c r="I47" s="232" t="s">
        <v>101</v>
      </c>
      <c r="J47" s="233"/>
      <c r="K47" s="233"/>
      <c r="L47" s="233"/>
      <c r="M47" s="234"/>
      <c r="N47" s="92"/>
      <c r="O47" s="6"/>
      <c r="P47" s="6"/>
    </row>
    <row r="48" spans="1:16" ht="18" customHeight="1" thickTop="1" thickBot="1" x14ac:dyDescent="0.3">
      <c r="A48" s="227" t="s">
        <v>112</v>
      </c>
      <c r="B48" s="228"/>
      <c r="C48" s="228"/>
      <c r="D48" s="228"/>
      <c r="E48" s="229"/>
      <c r="F48" s="230">
        <f>F47*C46</f>
        <v>0</v>
      </c>
      <c r="G48" s="231"/>
      <c r="H48" s="6"/>
      <c r="I48" s="232" t="s">
        <v>103</v>
      </c>
      <c r="J48" s="233"/>
      <c r="K48" s="233"/>
      <c r="L48" s="233"/>
      <c r="M48" s="234"/>
      <c r="N48" s="92"/>
      <c r="O48" s="6"/>
      <c r="P48" s="6"/>
    </row>
    <row r="49" spans="1:17" ht="18" customHeight="1" thickTop="1" thickBot="1" x14ac:dyDescent="0.3">
      <c r="A49" s="235" t="s">
        <v>113</v>
      </c>
      <c r="B49" s="236"/>
      <c r="C49" s="236"/>
      <c r="D49" s="236"/>
      <c r="E49" s="237"/>
      <c r="F49" s="238">
        <f>F48*N49</f>
        <v>0</v>
      </c>
      <c r="G49" s="239"/>
      <c r="H49" s="6"/>
      <c r="I49" s="240" t="s">
        <v>105</v>
      </c>
      <c r="J49" s="241"/>
      <c r="K49" s="241"/>
      <c r="L49" s="241"/>
      <c r="M49" s="242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226" t="s">
        <v>107</v>
      </c>
      <c r="B51" s="226"/>
      <c r="C51" s="226"/>
      <c r="D51" s="226"/>
      <c r="E51" s="226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password="9210" sheet="1" selectLockedCells="1"/>
  <protectedRanges>
    <protectedRange sqref="D7" name="Intervalo1"/>
  </protectedRanges>
  <mergeCells count="102"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41B93-1C4F-422D-91AE-21208AC770C9}">
  <sheetPr>
    <pageSetUpPr fitToPage="1"/>
  </sheetPr>
  <dimension ref="A1:R61"/>
  <sheetViews>
    <sheetView showGridLines="0" topLeftCell="B1" zoomScale="106" zoomScaleNormal="106" workbookViewId="0">
      <selection activeCell="M11" sqref="M11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9.179687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9.179687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9.179687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9.179687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9.179687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9.179687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9.179687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9.179687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9.179687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9.179687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9.179687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9.179687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9.179687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9.179687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9.179687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9.179687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9.179687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9.179687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9.179687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9.179687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9.179687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9.179687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9.179687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9.179687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9.179687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9.179687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9.179687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9.179687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9.179687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9.179687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9.179687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9.179687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9.179687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9.179687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9.179687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9.179687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9.179687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9.179687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9.179687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9.179687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9.179687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9.179687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9.179687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9.179687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9.179687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9.179687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9.179687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9.179687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9.179687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9.179687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9.179687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9.179687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9.179687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9.179687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9.179687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9.179687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9.179687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9.179687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9.179687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9.179687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9.179687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9.179687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9.179687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9.17968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114" t="s">
        <v>114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115" t="s">
        <v>1</v>
      </c>
      <c r="B5" s="115"/>
      <c r="C5" s="115"/>
      <c r="D5" s="115"/>
      <c r="E5" s="115"/>
      <c r="F5" s="115"/>
      <c r="G5" s="115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116" t="s">
        <v>2</v>
      </c>
      <c r="B6" s="117"/>
      <c r="C6" s="117"/>
      <c r="D6" s="117"/>
      <c r="E6" s="118"/>
      <c r="F6" s="7"/>
      <c r="G6" s="7"/>
      <c r="H6" s="6"/>
      <c r="I6" s="116" t="s">
        <v>3</v>
      </c>
      <c r="J6" s="117"/>
      <c r="K6" s="117"/>
      <c r="L6" s="117"/>
      <c r="M6" s="117"/>
      <c r="N6" s="118"/>
      <c r="O6" s="8"/>
      <c r="P6" s="7"/>
    </row>
    <row r="7" spans="1:18" ht="42" customHeight="1" x14ac:dyDescent="0.25">
      <c r="A7" s="119" t="s">
        <v>4</v>
      </c>
      <c r="B7" s="120"/>
      <c r="C7" s="121"/>
      <c r="D7" s="125" t="s">
        <v>5</v>
      </c>
      <c r="E7" s="126"/>
      <c r="F7" s="122"/>
      <c r="G7" s="123"/>
      <c r="H7" s="6"/>
      <c r="I7" s="122" t="s">
        <v>4</v>
      </c>
      <c r="J7" s="123"/>
      <c r="K7" s="123"/>
      <c r="L7" s="124"/>
      <c r="M7" s="127" t="str">
        <f>D7</f>
        <v>(Descrição do Cargo)</v>
      </c>
      <c r="N7" s="128"/>
      <c r="O7" s="122"/>
      <c r="P7" s="123"/>
    </row>
    <row r="8" spans="1:18" ht="13" customHeight="1" thickBot="1" x14ac:dyDescent="0.3">
      <c r="A8" s="122"/>
      <c r="B8" s="123"/>
      <c r="C8" s="124"/>
      <c r="D8" s="9" t="s">
        <v>6</v>
      </c>
      <c r="E8" s="10" t="s">
        <v>7</v>
      </c>
      <c r="F8" s="11"/>
      <c r="G8" s="12"/>
      <c r="H8" s="6"/>
      <c r="I8" s="122"/>
      <c r="J8" s="123"/>
      <c r="K8" s="123"/>
      <c r="L8" s="124"/>
      <c r="M8" s="9" t="s">
        <v>6</v>
      </c>
      <c r="N8" s="10" t="s">
        <v>7</v>
      </c>
      <c r="O8" s="11"/>
      <c r="P8" s="12"/>
    </row>
    <row r="9" spans="1:18" ht="13" customHeight="1" x14ac:dyDescent="0.25">
      <c r="A9" s="141" t="s">
        <v>8</v>
      </c>
      <c r="B9" s="142"/>
      <c r="C9" s="143"/>
      <c r="D9" s="13"/>
      <c r="E9" s="14">
        <f>SUM(N9:N15)</f>
        <v>0</v>
      </c>
      <c r="F9" s="15"/>
      <c r="G9" s="16"/>
      <c r="H9" s="6"/>
      <c r="I9" s="144" t="s">
        <v>9</v>
      </c>
      <c r="J9" s="147" t="s">
        <v>10</v>
      </c>
      <c r="K9" s="148"/>
      <c r="L9" s="149"/>
      <c r="M9" s="17"/>
      <c r="N9" s="18"/>
      <c r="O9" s="19"/>
      <c r="P9" s="16"/>
    </row>
    <row r="10" spans="1:18" ht="13" customHeight="1" x14ac:dyDescent="0.25">
      <c r="A10" s="134" t="s">
        <v>11</v>
      </c>
      <c r="B10" s="135"/>
      <c r="C10" s="136"/>
      <c r="D10" s="20">
        <f>J41</f>
        <v>0.64160720000000016</v>
      </c>
      <c r="E10" s="21">
        <f>E9*J41</f>
        <v>0</v>
      </c>
      <c r="F10" s="15"/>
      <c r="G10" s="16"/>
      <c r="H10" s="6"/>
      <c r="I10" s="145"/>
      <c r="J10" s="131" t="s">
        <v>12</v>
      </c>
      <c r="K10" s="132"/>
      <c r="L10" s="133"/>
      <c r="M10" s="22"/>
      <c r="N10" s="23">
        <f>M10*N9</f>
        <v>0</v>
      </c>
      <c r="O10" s="19"/>
      <c r="P10" s="16"/>
    </row>
    <row r="11" spans="1:18" ht="13" customHeight="1" x14ac:dyDescent="0.25">
      <c r="A11" s="134" t="s">
        <v>13</v>
      </c>
      <c r="B11" s="135"/>
      <c r="C11" s="136"/>
      <c r="D11" s="20"/>
      <c r="E11" s="21">
        <f>SUM(N16:N22)</f>
        <v>0</v>
      </c>
      <c r="F11" s="15"/>
      <c r="G11" s="16"/>
      <c r="H11" s="24"/>
      <c r="I11" s="145"/>
      <c r="J11" s="131" t="s">
        <v>14</v>
      </c>
      <c r="K11" s="132"/>
      <c r="L11" s="133"/>
      <c r="M11" s="22"/>
      <c r="N11" s="23">
        <f>N46*M11</f>
        <v>0</v>
      </c>
      <c r="O11" s="19"/>
      <c r="P11" s="16"/>
    </row>
    <row r="12" spans="1:18" ht="13" customHeight="1" x14ac:dyDescent="0.25">
      <c r="A12" s="134" t="s">
        <v>15</v>
      </c>
      <c r="B12" s="135"/>
      <c r="C12" s="136"/>
      <c r="D12" s="20"/>
      <c r="E12" s="21">
        <f>SUM(N23:N26)</f>
        <v>0</v>
      </c>
      <c r="F12" s="15"/>
      <c r="G12" s="16"/>
      <c r="H12" s="6"/>
      <c r="I12" s="145"/>
      <c r="J12" s="131" t="s">
        <v>16</v>
      </c>
      <c r="K12" s="132"/>
      <c r="L12" s="133"/>
      <c r="M12" s="25"/>
      <c r="N12" s="26"/>
      <c r="O12" s="19"/>
      <c r="P12" s="16"/>
    </row>
    <row r="13" spans="1:18" ht="13" customHeight="1" thickBot="1" x14ac:dyDescent="0.3">
      <c r="A13" s="150" t="s">
        <v>17</v>
      </c>
      <c r="B13" s="151"/>
      <c r="C13" s="152"/>
      <c r="D13" s="129">
        <f>SUM(E9:E12)</f>
        <v>0</v>
      </c>
      <c r="E13" s="130"/>
      <c r="F13" s="15"/>
      <c r="G13" s="16"/>
      <c r="H13" s="6"/>
      <c r="I13" s="145"/>
      <c r="J13" s="131" t="s">
        <v>18</v>
      </c>
      <c r="K13" s="132"/>
      <c r="L13" s="133"/>
      <c r="M13" s="25"/>
      <c r="N13" s="27"/>
      <c r="O13" s="19"/>
      <c r="P13" s="16"/>
    </row>
    <row r="14" spans="1:18" ht="13" customHeight="1" x14ac:dyDescent="0.25">
      <c r="A14" s="134" t="s">
        <v>19</v>
      </c>
      <c r="B14" s="135"/>
      <c r="C14" s="136"/>
      <c r="D14" s="28"/>
      <c r="E14" s="21">
        <f>D13*D14</f>
        <v>0</v>
      </c>
      <c r="F14" s="137"/>
      <c r="G14" s="138"/>
      <c r="H14" s="6"/>
      <c r="I14" s="145"/>
      <c r="J14" s="131" t="s">
        <v>20</v>
      </c>
      <c r="K14" s="132"/>
      <c r="L14" s="133"/>
      <c r="M14" s="25"/>
      <c r="N14" s="27"/>
      <c r="O14" s="139" t="s">
        <v>21</v>
      </c>
      <c r="P14" s="153" t="s">
        <v>22</v>
      </c>
      <c r="Q14" s="155" t="s">
        <v>23</v>
      </c>
      <c r="R14" s="157" t="s">
        <v>24</v>
      </c>
    </row>
    <row r="15" spans="1:18" ht="13" customHeight="1" thickBot="1" x14ac:dyDescent="0.3">
      <c r="A15" s="134" t="s">
        <v>25</v>
      </c>
      <c r="B15" s="135"/>
      <c r="C15" s="136"/>
      <c r="D15" s="28"/>
      <c r="E15" s="21">
        <f>D15*(D13+E14)</f>
        <v>0</v>
      </c>
      <c r="F15" s="15"/>
      <c r="G15" s="16"/>
      <c r="H15" s="6"/>
      <c r="I15" s="146"/>
      <c r="J15" s="159" t="s">
        <v>26</v>
      </c>
      <c r="K15" s="160"/>
      <c r="L15" s="161"/>
      <c r="M15" s="29"/>
      <c r="N15" s="30"/>
      <c r="O15" s="140"/>
      <c r="P15" s="154"/>
      <c r="Q15" s="156"/>
      <c r="R15" s="158"/>
    </row>
    <row r="16" spans="1:18" ht="13" customHeight="1" thickBot="1" x14ac:dyDescent="0.3">
      <c r="A16" s="150" t="s">
        <v>27</v>
      </c>
      <c r="B16" s="151"/>
      <c r="C16" s="152"/>
      <c r="D16" s="129">
        <f>SUM(E14:E15)</f>
        <v>0</v>
      </c>
      <c r="E16" s="130"/>
      <c r="F16" s="15"/>
      <c r="G16" s="16"/>
      <c r="H16" s="6"/>
      <c r="I16" s="144" t="s">
        <v>28</v>
      </c>
      <c r="J16" s="162" t="s">
        <v>29</v>
      </c>
      <c r="K16" s="163"/>
      <c r="L16" s="164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150" t="s">
        <v>30</v>
      </c>
      <c r="B17" s="151"/>
      <c r="C17" s="152"/>
      <c r="D17" s="129">
        <f>D13+D16</f>
        <v>0</v>
      </c>
      <c r="E17" s="130"/>
      <c r="F17" s="177"/>
      <c r="G17" s="178"/>
      <c r="H17" s="6"/>
      <c r="I17" s="145"/>
      <c r="J17" s="131" t="s">
        <v>31</v>
      </c>
      <c r="K17" s="132"/>
      <c r="L17" s="133"/>
      <c r="M17" s="25"/>
      <c r="N17" s="27"/>
    </row>
    <row r="18" spans="1:16" ht="13" customHeight="1" thickBot="1" x14ac:dyDescent="0.3">
      <c r="A18" s="179" t="s">
        <v>32</v>
      </c>
      <c r="B18" s="180"/>
      <c r="C18" s="181"/>
      <c r="D18" s="37">
        <f>N35</f>
        <v>0</v>
      </c>
      <c r="E18" s="38">
        <f>((D13+D16)/(1-N35))*D18</f>
        <v>0</v>
      </c>
      <c r="F18" s="177"/>
      <c r="G18" s="178"/>
      <c r="H18" s="6"/>
      <c r="I18" s="145"/>
      <c r="J18" s="131" t="s">
        <v>33</v>
      </c>
      <c r="K18" s="132"/>
      <c r="L18" s="133"/>
      <c r="M18" s="25"/>
      <c r="N18" s="27"/>
      <c r="O18" s="19"/>
      <c r="P18" s="16"/>
    </row>
    <row r="19" spans="1:16" ht="13" customHeight="1" thickTop="1" thickBot="1" x14ac:dyDescent="0.3">
      <c r="A19" s="165" t="s">
        <v>34</v>
      </c>
      <c r="B19" s="166"/>
      <c r="C19" s="167"/>
      <c r="D19" s="168">
        <f>D17+E18</f>
        <v>0</v>
      </c>
      <c r="E19" s="169"/>
      <c r="F19" s="15"/>
      <c r="G19" s="16"/>
      <c r="H19" s="6"/>
      <c r="I19" s="145"/>
      <c r="J19" s="131" t="s">
        <v>35</v>
      </c>
      <c r="K19" s="132"/>
      <c r="L19" s="133"/>
      <c r="M19" s="25"/>
      <c r="N19" s="27"/>
      <c r="O19" s="170"/>
      <c r="P19" s="171"/>
    </row>
    <row r="20" spans="1:16" ht="13" customHeight="1" thickTop="1" thickBot="1" x14ac:dyDescent="0.3">
      <c r="A20" s="172" t="s">
        <v>36</v>
      </c>
      <c r="B20" s="173"/>
      <c r="C20" s="174"/>
      <c r="D20" s="175">
        <f>IF(D19=0,0,D19/E9)</f>
        <v>0</v>
      </c>
      <c r="E20" s="176" t="e">
        <f>D19+#REF!</f>
        <v>#REF!</v>
      </c>
      <c r="F20" s="177"/>
      <c r="G20" s="178"/>
      <c r="H20" s="6"/>
      <c r="I20" s="145"/>
      <c r="J20" s="131" t="s">
        <v>37</v>
      </c>
      <c r="K20" s="132"/>
      <c r="L20" s="133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8"/>
      <c r="G21" s="178"/>
      <c r="H21" s="6"/>
      <c r="I21" s="145"/>
      <c r="J21" s="131" t="s">
        <v>39</v>
      </c>
      <c r="K21" s="132"/>
      <c r="L21" s="133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46"/>
      <c r="J22" s="159" t="s">
        <v>41</v>
      </c>
      <c r="K22" s="160"/>
      <c r="L22" s="161"/>
      <c r="M22" s="29"/>
      <c r="N22" s="30"/>
      <c r="O22" s="177"/>
      <c r="P22" s="178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44" t="s">
        <v>43</v>
      </c>
      <c r="J23" s="162" t="s">
        <v>44</v>
      </c>
      <c r="K23" s="163"/>
      <c r="L23" s="164"/>
      <c r="M23" s="31"/>
      <c r="N23" s="26"/>
      <c r="O23" s="177"/>
      <c r="P23" s="178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45"/>
      <c r="J24" s="131" t="s">
        <v>46</v>
      </c>
      <c r="K24" s="132"/>
      <c r="L24" s="133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45"/>
      <c r="J25" s="131" t="s">
        <v>47</v>
      </c>
      <c r="K25" s="132"/>
      <c r="L25" s="133"/>
      <c r="M25" s="25"/>
      <c r="N25" s="27"/>
      <c r="O25" s="177"/>
      <c r="P25" s="178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46"/>
      <c r="J26" s="159" t="s">
        <v>48</v>
      </c>
      <c r="K26" s="160"/>
      <c r="L26" s="161"/>
      <c r="M26" s="29"/>
      <c r="N26" s="30"/>
      <c r="O26" s="178"/>
      <c r="P26" s="178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82" t="s">
        <v>49</v>
      </c>
      <c r="J27" s="183"/>
      <c r="K27" s="183"/>
      <c r="L27" s="184"/>
      <c r="M27" s="185">
        <f>SUM(N9:N26)</f>
        <v>0</v>
      </c>
      <c r="N27" s="186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7" t="s">
        <v>52</v>
      </c>
      <c r="B30" s="188"/>
      <c r="C30" s="189" t="s">
        <v>53</v>
      </c>
      <c r="D30" s="190"/>
      <c r="E30" s="191"/>
      <c r="F30" s="189" t="s">
        <v>54</v>
      </c>
      <c r="G30" s="190"/>
      <c r="H30" s="190"/>
      <c r="I30" s="190"/>
      <c r="J30" s="191"/>
      <c r="K30" s="47"/>
      <c r="L30" s="189" t="s">
        <v>55</v>
      </c>
      <c r="M30" s="191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92" t="s">
        <v>58</v>
      </c>
      <c r="D31" s="193"/>
      <c r="E31" s="51">
        <v>8.3299999999999999E-2</v>
      </c>
      <c r="F31" s="194" t="s">
        <v>59</v>
      </c>
      <c r="G31" s="195"/>
      <c r="H31" s="195"/>
      <c r="I31" s="192"/>
      <c r="J31" s="52"/>
      <c r="K31" s="53"/>
      <c r="L31" s="196" t="s">
        <v>60</v>
      </c>
      <c r="M31" s="197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98" t="s">
        <v>63</v>
      </c>
      <c r="G32" s="199"/>
      <c r="H32" s="199"/>
      <c r="I32" s="200"/>
      <c r="J32" s="59">
        <f>B36*J31</f>
        <v>0</v>
      </c>
      <c r="K32" s="53"/>
      <c r="L32" s="201" t="s">
        <v>64</v>
      </c>
      <c r="M32" s="202"/>
      <c r="N32" s="60"/>
    </row>
    <row r="33" spans="1:16" ht="13" customHeight="1" thickBot="1" x14ac:dyDescent="0.3">
      <c r="A33" s="55" t="s">
        <v>65</v>
      </c>
      <c r="B33" s="56">
        <v>0.01</v>
      </c>
      <c r="C33" s="198" t="s">
        <v>66</v>
      </c>
      <c r="D33" s="200"/>
      <c r="E33" s="61">
        <v>0.1111</v>
      </c>
      <c r="F33" s="203" t="s">
        <v>67</v>
      </c>
      <c r="G33" s="204"/>
      <c r="H33" s="204"/>
      <c r="I33" s="205"/>
      <c r="J33" s="62">
        <f>(((0.08*0.5*0.9*(1+(5/56)+(5/56)+(1/3)*(5/56)))))</f>
        <v>4.3499999999999997E-2</v>
      </c>
      <c r="K33" s="6"/>
      <c r="L33" s="201" t="s">
        <v>68</v>
      </c>
      <c r="M33" s="202"/>
      <c r="N33" s="60"/>
    </row>
    <row r="34" spans="1:16" ht="13" customHeight="1" thickBot="1" x14ac:dyDescent="0.3">
      <c r="A34" s="55" t="s">
        <v>69</v>
      </c>
      <c r="B34" s="56">
        <v>2E-3</v>
      </c>
      <c r="C34" s="200" t="s">
        <v>70</v>
      </c>
      <c r="D34" s="217"/>
      <c r="E34" s="63"/>
      <c r="F34" s="206" t="s">
        <v>71</v>
      </c>
      <c r="G34" s="208"/>
      <c r="H34" s="208"/>
      <c r="I34" s="207"/>
      <c r="J34" s="64">
        <f>SUM(J31:J33)</f>
        <v>4.3499999999999997E-2</v>
      </c>
      <c r="K34" s="6"/>
      <c r="L34" s="218" t="s">
        <v>72</v>
      </c>
      <c r="M34" s="219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206" t="s">
        <v>75</v>
      </c>
      <c r="M35" s="220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89" t="s">
        <v>80</v>
      </c>
      <c r="G37" s="190"/>
      <c r="H37" s="190"/>
      <c r="I37" s="190"/>
      <c r="J37" s="191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221" t="s">
        <v>82</v>
      </c>
      <c r="D38" s="222"/>
      <c r="E38" s="71"/>
      <c r="F38" s="223" t="s">
        <v>83</v>
      </c>
      <c r="G38" s="224"/>
      <c r="H38" s="224"/>
      <c r="I38" s="225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206" t="s">
        <v>86</v>
      </c>
      <c r="D39" s="207"/>
      <c r="E39" s="64">
        <f>SUM(E31:E38)</f>
        <v>0.19440000000000002</v>
      </c>
      <c r="F39" s="206" t="s">
        <v>87</v>
      </c>
      <c r="G39" s="208"/>
      <c r="H39" s="208"/>
      <c r="I39" s="207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0" customHeight="1" thickBot="1" x14ac:dyDescent="0.3">
      <c r="A43" s="6"/>
      <c r="B43" s="6"/>
      <c r="C43" s="6"/>
      <c r="D43" s="41"/>
      <c r="E43" s="6"/>
      <c r="F43" s="6"/>
      <c r="G43" s="6"/>
      <c r="H43" s="6"/>
      <c r="I43" s="209" t="s">
        <v>91</v>
      </c>
      <c r="J43" s="210"/>
      <c r="K43" s="210"/>
      <c r="L43" s="210"/>
      <c r="M43" s="210"/>
      <c r="N43" s="211"/>
      <c r="O43" s="6"/>
      <c r="P43" s="6"/>
    </row>
    <row r="44" spans="1:16" ht="27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212" t="s">
        <v>93</v>
      </c>
      <c r="J44" s="213"/>
      <c r="K44" s="213"/>
      <c r="L44" s="213"/>
      <c r="M44" s="214"/>
      <c r="N44" s="84"/>
      <c r="O44" s="6"/>
      <c r="P44" s="6"/>
    </row>
    <row r="45" spans="1:16" ht="39" customHeight="1" thickBot="1" x14ac:dyDescent="0.3">
      <c r="A45" s="189" t="s">
        <v>4</v>
      </c>
      <c r="B45" s="215"/>
      <c r="C45" s="85" t="s">
        <v>94</v>
      </c>
      <c r="D45" s="85" t="s">
        <v>95</v>
      </c>
      <c r="E45" s="85" t="s">
        <v>96</v>
      </c>
      <c r="F45" s="216" t="s">
        <v>97</v>
      </c>
      <c r="G45" s="118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243" t="str">
        <f>D7</f>
        <v>(Descrição do Cargo)</v>
      </c>
      <c r="B46" s="244"/>
      <c r="C46" s="90"/>
      <c r="D46" s="90"/>
      <c r="E46" s="91">
        <f>D19</f>
        <v>0</v>
      </c>
      <c r="F46" s="245"/>
      <c r="G46" s="246"/>
      <c r="H46" s="6"/>
      <c r="I46" s="247" t="s">
        <v>99</v>
      </c>
      <c r="J46" s="233"/>
      <c r="K46" s="233"/>
      <c r="L46" s="233"/>
      <c r="M46" s="234"/>
      <c r="N46" s="89"/>
      <c r="O46" s="6"/>
      <c r="P46" s="6"/>
    </row>
    <row r="47" spans="1:16" ht="18" customHeight="1" thickBot="1" x14ac:dyDescent="0.3">
      <c r="A47" s="248" t="s">
        <v>100</v>
      </c>
      <c r="B47" s="249"/>
      <c r="C47" s="249"/>
      <c r="D47" s="249"/>
      <c r="E47" s="250"/>
      <c r="F47" s="251">
        <f>IF(D46=0,0,ROUND(((E46/D46)*F46),2))</f>
        <v>0</v>
      </c>
      <c r="G47" s="252"/>
      <c r="H47" s="6"/>
      <c r="I47" s="232" t="s">
        <v>101</v>
      </c>
      <c r="J47" s="233"/>
      <c r="K47" s="233"/>
      <c r="L47" s="233"/>
      <c r="M47" s="234"/>
      <c r="N47" s="92"/>
      <c r="O47" s="6"/>
      <c r="P47" s="6"/>
    </row>
    <row r="48" spans="1:16" ht="18" customHeight="1" thickTop="1" thickBot="1" x14ac:dyDescent="0.3">
      <c r="A48" s="227" t="s">
        <v>115</v>
      </c>
      <c r="B48" s="228"/>
      <c r="C48" s="228"/>
      <c r="D48" s="228"/>
      <c r="E48" s="229"/>
      <c r="F48" s="230">
        <f>F47*C46</f>
        <v>0</v>
      </c>
      <c r="G48" s="231"/>
      <c r="H48" s="6"/>
      <c r="I48" s="232" t="s">
        <v>103</v>
      </c>
      <c r="J48" s="233"/>
      <c r="K48" s="233"/>
      <c r="L48" s="233"/>
      <c r="M48" s="234"/>
      <c r="N48" s="92"/>
      <c r="O48" s="6"/>
      <c r="P48" s="6"/>
    </row>
    <row r="49" spans="1:17" ht="18" customHeight="1" thickTop="1" thickBot="1" x14ac:dyDescent="0.3">
      <c r="A49" s="235" t="s">
        <v>116</v>
      </c>
      <c r="B49" s="236"/>
      <c r="C49" s="236"/>
      <c r="D49" s="236"/>
      <c r="E49" s="237"/>
      <c r="F49" s="238">
        <f>F48*N49</f>
        <v>0</v>
      </c>
      <c r="G49" s="239"/>
      <c r="H49" s="6"/>
      <c r="I49" s="240" t="s">
        <v>105</v>
      </c>
      <c r="J49" s="241"/>
      <c r="K49" s="241"/>
      <c r="L49" s="241"/>
      <c r="M49" s="242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Q50" s="94" t="s">
        <v>106</v>
      </c>
    </row>
    <row r="51" spans="1:17" ht="16.5" customHeight="1" x14ac:dyDescent="0.25">
      <c r="A51" s="226" t="s">
        <v>107</v>
      </c>
      <c r="B51" s="226"/>
      <c r="C51" s="226"/>
      <c r="D51" s="226"/>
      <c r="E51" s="226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password="9210" sheet="1" selectLockedCells="1"/>
  <protectedRanges>
    <protectedRange sqref="D7" name="Intervalo1"/>
  </protectedRanges>
  <mergeCells count="102"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9974F-8C79-42E3-9B27-CB798804A9B9}">
  <sheetPr>
    <pageSetUpPr fitToPage="1"/>
  </sheetPr>
  <dimension ref="A1:R61"/>
  <sheetViews>
    <sheetView showGridLines="0" topLeftCell="B27" zoomScale="106" zoomScaleNormal="106" workbookViewId="0">
      <selection activeCell="M11" sqref="M11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9.179687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9.179687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9.179687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9.179687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9.179687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9.179687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9.179687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9.179687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9.179687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9.179687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9.179687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9.179687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9.179687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9.179687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9.179687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9.179687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9.179687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9.179687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9.179687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9.179687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9.179687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9.179687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9.179687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9.179687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9.179687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9.179687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9.179687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9.179687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9.179687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9.179687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9.179687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9.179687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9.179687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9.179687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9.179687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9.179687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9.179687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9.179687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9.179687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9.179687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9.179687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9.179687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9.179687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9.179687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9.179687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9.179687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9.179687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9.179687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9.179687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9.179687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9.179687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9.179687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9.179687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9.179687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9.179687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9.179687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9.179687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9.179687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9.179687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9.179687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9.179687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9.179687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9.179687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9.17968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114" t="s">
        <v>117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115" t="s">
        <v>1</v>
      </c>
      <c r="B5" s="115"/>
      <c r="C5" s="115"/>
      <c r="D5" s="115"/>
      <c r="E5" s="115"/>
      <c r="F5" s="115"/>
      <c r="G5" s="115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116" t="s">
        <v>2</v>
      </c>
      <c r="B6" s="117"/>
      <c r="C6" s="117"/>
      <c r="D6" s="117"/>
      <c r="E6" s="118"/>
      <c r="F6" s="7"/>
      <c r="G6" s="7"/>
      <c r="H6" s="6"/>
      <c r="I6" s="116" t="s">
        <v>3</v>
      </c>
      <c r="J6" s="117"/>
      <c r="K6" s="117"/>
      <c r="L6" s="117"/>
      <c r="M6" s="117"/>
      <c r="N6" s="118"/>
      <c r="O6" s="8"/>
      <c r="P6" s="7"/>
    </row>
    <row r="7" spans="1:18" ht="42" customHeight="1" x14ac:dyDescent="0.25">
      <c r="A7" s="119" t="s">
        <v>4</v>
      </c>
      <c r="B7" s="120"/>
      <c r="C7" s="121"/>
      <c r="D7" s="125" t="s">
        <v>5</v>
      </c>
      <c r="E7" s="126"/>
      <c r="F7" s="122"/>
      <c r="G7" s="123"/>
      <c r="H7" s="6"/>
      <c r="I7" s="122" t="s">
        <v>4</v>
      </c>
      <c r="J7" s="123"/>
      <c r="K7" s="123"/>
      <c r="L7" s="124"/>
      <c r="M7" s="127" t="str">
        <f>D7</f>
        <v>(Descrição do Cargo)</v>
      </c>
      <c r="N7" s="128"/>
      <c r="O7" s="122"/>
      <c r="P7" s="123"/>
    </row>
    <row r="8" spans="1:18" ht="13" customHeight="1" thickBot="1" x14ac:dyDescent="0.3">
      <c r="A8" s="122"/>
      <c r="B8" s="123"/>
      <c r="C8" s="124"/>
      <c r="D8" s="9" t="s">
        <v>6</v>
      </c>
      <c r="E8" s="10" t="s">
        <v>7</v>
      </c>
      <c r="F8" s="11"/>
      <c r="G8" s="12"/>
      <c r="H8" s="6"/>
      <c r="I8" s="122"/>
      <c r="J8" s="123"/>
      <c r="K8" s="123"/>
      <c r="L8" s="124"/>
      <c r="M8" s="9" t="s">
        <v>6</v>
      </c>
      <c r="N8" s="10" t="s">
        <v>7</v>
      </c>
      <c r="O8" s="11"/>
      <c r="P8" s="12"/>
    </row>
    <row r="9" spans="1:18" ht="13" customHeight="1" x14ac:dyDescent="0.25">
      <c r="A9" s="141" t="s">
        <v>8</v>
      </c>
      <c r="B9" s="142"/>
      <c r="C9" s="143"/>
      <c r="D9" s="13"/>
      <c r="E9" s="14">
        <f>SUM(N9:N15)</f>
        <v>0</v>
      </c>
      <c r="F9" s="15"/>
      <c r="G9" s="16"/>
      <c r="H9" s="6"/>
      <c r="I9" s="144" t="s">
        <v>9</v>
      </c>
      <c r="J9" s="147" t="s">
        <v>10</v>
      </c>
      <c r="K9" s="148"/>
      <c r="L9" s="149"/>
      <c r="M9" s="17"/>
      <c r="N9" s="18"/>
      <c r="O9" s="19"/>
      <c r="P9" s="16"/>
    </row>
    <row r="10" spans="1:18" ht="13" customHeight="1" x14ac:dyDescent="0.25">
      <c r="A10" s="134" t="s">
        <v>11</v>
      </c>
      <c r="B10" s="135"/>
      <c r="C10" s="136"/>
      <c r="D10" s="20">
        <f>J41</f>
        <v>0.64160720000000016</v>
      </c>
      <c r="E10" s="21">
        <f>E9*J41</f>
        <v>0</v>
      </c>
      <c r="F10" s="15"/>
      <c r="G10" s="16"/>
      <c r="H10" s="6"/>
      <c r="I10" s="145"/>
      <c r="J10" s="131" t="s">
        <v>12</v>
      </c>
      <c r="K10" s="132"/>
      <c r="L10" s="133"/>
      <c r="M10" s="22"/>
      <c r="N10" s="23">
        <f>M10*N9</f>
        <v>0</v>
      </c>
      <c r="O10" s="19"/>
      <c r="P10" s="16"/>
    </row>
    <row r="11" spans="1:18" ht="13" customHeight="1" x14ac:dyDescent="0.25">
      <c r="A11" s="134" t="s">
        <v>13</v>
      </c>
      <c r="B11" s="135"/>
      <c r="C11" s="136"/>
      <c r="D11" s="20"/>
      <c r="E11" s="21">
        <f>SUM(N16:N22)</f>
        <v>0</v>
      </c>
      <c r="F11" s="15"/>
      <c r="G11" s="16"/>
      <c r="H11" s="24"/>
      <c r="I11" s="145"/>
      <c r="J11" s="131" t="s">
        <v>14</v>
      </c>
      <c r="K11" s="132"/>
      <c r="L11" s="133"/>
      <c r="M11" s="22"/>
      <c r="N11" s="23">
        <f>N46*M11</f>
        <v>0</v>
      </c>
      <c r="O11" s="19"/>
      <c r="P11" s="16"/>
    </row>
    <row r="12" spans="1:18" ht="13" customHeight="1" x14ac:dyDescent="0.25">
      <c r="A12" s="134" t="s">
        <v>15</v>
      </c>
      <c r="B12" s="135"/>
      <c r="C12" s="136"/>
      <c r="D12" s="20"/>
      <c r="E12" s="21">
        <f>SUM(N23:N26)</f>
        <v>0</v>
      </c>
      <c r="F12" s="15"/>
      <c r="G12" s="16"/>
      <c r="H12" s="6"/>
      <c r="I12" s="145"/>
      <c r="J12" s="131" t="s">
        <v>16</v>
      </c>
      <c r="K12" s="132"/>
      <c r="L12" s="133"/>
      <c r="M12" s="25"/>
      <c r="N12" s="26"/>
      <c r="O12" s="19"/>
      <c r="P12" s="16"/>
    </row>
    <row r="13" spans="1:18" ht="13" customHeight="1" thickBot="1" x14ac:dyDescent="0.3">
      <c r="A13" s="150" t="s">
        <v>17</v>
      </c>
      <c r="B13" s="151"/>
      <c r="C13" s="152"/>
      <c r="D13" s="129">
        <f>SUM(E9:E12)</f>
        <v>0</v>
      </c>
      <c r="E13" s="130"/>
      <c r="F13" s="15"/>
      <c r="G13" s="16"/>
      <c r="H13" s="6"/>
      <c r="I13" s="145"/>
      <c r="J13" s="131" t="s">
        <v>18</v>
      </c>
      <c r="K13" s="132"/>
      <c r="L13" s="133"/>
      <c r="M13" s="25"/>
      <c r="N13" s="27"/>
      <c r="O13" s="19"/>
      <c r="P13" s="16"/>
    </row>
    <row r="14" spans="1:18" ht="13" customHeight="1" x14ac:dyDescent="0.25">
      <c r="A14" s="134" t="s">
        <v>19</v>
      </c>
      <c r="B14" s="135"/>
      <c r="C14" s="136"/>
      <c r="D14" s="28"/>
      <c r="E14" s="21">
        <f>D13*D14</f>
        <v>0</v>
      </c>
      <c r="F14" s="137"/>
      <c r="G14" s="138"/>
      <c r="H14" s="6"/>
      <c r="I14" s="145"/>
      <c r="J14" s="131" t="s">
        <v>20</v>
      </c>
      <c r="K14" s="132"/>
      <c r="L14" s="133"/>
      <c r="M14" s="25"/>
      <c r="N14" s="27"/>
      <c r="O14" s="139" t="s">
        <v>21</v>
      </c>
      <c r="P14" s="153" t="s">
        <v>22</v>
      </c>
      <c r="Q14" s="155" t="s">
        <v>23</v>
      </c>
      <c r="R14" s="157" t="s">
        <v>24</v>
      </c>
    </row>
    <row r="15" spans="1:18" ht="13" customHeight="1" thickBot="1" x14ac:dyDescent="0.3">
      <c r="A15" s="134" t="s">
        <v>25</v>
      </c>
      <c r="B15" s="135"/>
      <c r="C15" s="136"/>
      <c r="D15" s="28"/>
      <c r="E15" s="21">
        <f>D15*(D13+E14)</f>
        <v>0</v>
      </c>
      <c r="F15" s="15"/>
      <c r="G15" s="16"/>
      <c r="H15" s="6"/>
      <c r="I15" s="146"/>
      <c r="J15" s="159" t="s">
        <v>26</v>
      </c>
      <c r="K15" s="160"/>
      <c r="L15" s="161"/>
      <c r="M15" s="29"/>
      <c r="N15" s="30"/>
      <c r="O15" s="140"/>
      <c r="P15" s="154"/>
      <c r="Q15" s="156"/>
      <c r="R15" s="158"/>
    </row>
    <row r="16" spans="1:18" ht="13" customHeight="1" thickBot="1" x14ac:dyDescent="0.3">
      <c r="A16" s="150" t="s">
        <v>27</v>
      </c>
      <c r="B16" s="151"/>
      <c r="C16" s="152"/>
      <c r="D16" s="129">
        <f>SUM(E14:E15)</f>
        <v>0</v>
      </c>
      <c r="E16" s="130"/>
      <c r="F16" s="15"/>
      <c r="G16" s="16"/>
      <c r="H16" s="6"/>
      <c r="I16" s="144" t="s">
        <v>28</v>
      </c>
      <c r="J16" s="162" t="s">
        <v>29</v>
      </c>
      <c r="K16" s="163"/>
      <c r="L16" s="164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150" t="s">
        <v>30</v>
      </c>
      <c r="B17" s="151"/>
      <c r="C17" s="152"/>
      <c r="D17" s="129">
        <f>D13+D16</f>
        <v>0</v>
      </c>
      <c r="E17" s="130"/>
      <c r="F17" s="177"/>
      <c r="G17" s="178"/>
      <c r="H17" s="6"/>
      <c r="I17" s="145"/>
      <c r="J17" s="131" t="s">
        <v>31</v>
      </c>
      <c r="K17" s="132"/>
      <c r="L17" s="133"/>
      <c r="M17" s="25"/>
      <c r="N17" s="27"/>
    </row>
    <row r="18" spans="1:16" ht="13" customHeight="1" thickBot="1" x14ac:dyDescent="0.3">
      <c r="A18" s="179" t="s">
        <v>32</v>
      </c>
      <c r="B18" s="180"/>
      <c r="C18" s="181"/>
      <c r="D18" s="37">
        <f>N35</f>
        <v>0</v>
      </c>
      <c r="E18" s="38">
        <f>((D13+D16)/(1-N35))*D18</f>
        <v>0</v>
      </c>
      <c r="F18" s="177"/>
      <c r="G18" s="178"/>
      <c r="H18" s="6"/>
      <c r="I18" s="145"/>
      <c r="J18" s="131" t="s">
        <v>33</v>
      </c>
      <c r="K18" s="132"/>
      <c r="L18" s="133"/>
      <c r="M18" s="25"/>
      <c r="N18" s="27"/>
      <c r="O18" s="19"/>
      <c r="P18" s="16"/>
    </row>
    <row r="19" spans="1:16" ht="13" customHeight="1" thickTop="1" thickBot="1" x14ac:dyDescent="0.3">
      <c r="A19" s="165" t="s">
        <v>34</v>
      </c>
      <c r="B19" s="166"/>
      <c r="C19" s="167"/>
      <c r="D19" s="168">
        <f>D17+E18</f>
        <v>0</v>
      </c>
      <c r="E19" s="169"/>
      <c r="F19" s="15"/>
      <c r="G19" s="16"/>
      <c r="H19" s="6"/>
      <c r="I19" s="145"/>
      <c r="J19" s="131" t="s">
        <v>35</v>
      </c>
      <c r="K19" s="132"/>
      <c r="L19" s="133"/>
      <c r="M19" s="25"/>
      <c r="N19" s="27"/>
      <c r="O19" s="170"/>
      <c r="P19" s="171"/>
    </row>
    <row r="20" spans="1:16" ht="13" customHeight="1" thickTop="1" thickBot="1" x14ac:dyDescent="0.3">
      <c r="A20" s="172" t="s">
        <v>36</v>
      </c>
      <c r="B20" s="173"/>
      <c r="C20" s="174"/>
      <c r="D20" s="175">
        <f>IF(D19=0,0,D19/E9)</f>
        <v>0</v>
      </c>
      <c r="E20" s="176" t="e">
        <f>D19+#REF!</f>
        <v>#REF!</v>
      </c>
      <c r="F20" s="177"/>
      <c r="G20" s="178"/>
      <c r="H20" s="6"/>
      <c r="I20" s="145"/>
      <c r="J20" s="131" t="s">
        <v>37</v>
      </c>
      <c r="K20" s="132"/>
      <c r="L20" s="133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8"/>
      <c r="G21" s="178"/>
      <c r="H21" s="6"/>
      <c r="I21" s="145"/>
      <c r="J21" s="131" t="s">
        <v>39</v>
      </c>
      <c r="K21" s="132"/>
      <c r="L21" s="133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46"/>
      <c r="J22" s="159" t="s">
        <v>41</v>
      </c>
      <c r="K22" s="160"/>
      <c r="L22" s="161"/>
      <c r="M22" s="29"/>
      <c r="N22" s="30"/>
      <c r="O22" s="177"/>
      <c r="P22" s="178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44" t="s">
        <v>43</v>
      </c>
      <c r="J23" s="162" t="s">
        <v>44</v>
      </c>
      <c r="K23" s="163"/>
      <c r="L23" s="164"/>
      <c r="M23" s="31"/>
      <c r="N23" s="26"/>
      <c r="O23" s="177"/>
      <c r="P23" s="178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45"/>
      <c r="J24" s="131" t="s">
        <v>46</v>
      </c>
      <c r="K24" s="132"/>
      <c r="L24" s="133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45"/>
      <c r="J25" s="131" t="s">
        <v>47</v>
      </c>
      <c r="K25" s="132"/>
      <c r="L25" s="133"/>
      <c r="M25" s="25"/>
      <c r="N25" s="27"/>
      <c r="O25" s="177"/>
      <c r="P25" s="178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46"/>
      <c r="J26" s="159" t="s">
        <v>48</v>
      </c>
      <c r="K26" s="160"/>
      <c r="L26" s="161"/>
      <c r="M26" s="29"/>
      <c r="N26" s="30"/>
      <c r="O26" s="178"/>
      <c r="P26" s="178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82" t="s">
        <v>49</v>
      </c>
      <c r="J27" s="183"/>
      <c r="K27" s="183"/>
      <c r="L27" s="184"/>
      <c r="M27" s="185">
        <f>SUM(N9:N26)</f>
        <v>0</v>
      </c>
      <c r="N27" s="186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7" t="s">
        <v>52</v>
      </c>
      <c r="B30" s="188"/>
      <c r="C30" s="189" t="s">
        <v>53</v>
      </c>
      <c r="D30" s="190"/>
      <c r="E30" s="191"/>
      <c r="F30" s="189" t="s">
        <v>54</v>
      </c>
      <c r="G30" s="190"/>
      <c r="H30" s="190"/>
      <c r="I30" s="190"/>
      <c r="J30" s="191"/>
      <c r="K30" s="47"/>
      <c r="L30" s="189" t="s">
        <v>55</v>
      </c>
      <c r="M30" s="191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92" t="s">
        <v>58</v>
      </c>
      <c r="D31" s="193"/>
      <c r="E31" s="51">
        <v>8.3299999999999999E-2</v>
      </c>
      <c r="F31" s="194" t="s">
        <v>59</v>
      </c>
      <c r="G31" s="195"/>
      <c r="H31" s="195"/>
      <c r="I31" s="192"/>
      <c r="J31" s="52"/>
      <c r="K31" s="53"/>
      <c r="L31" s="196" t="s">
        <v>60</v>
      </c>
      <c r="M31" s="197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98" t="s">
        <v>63</v>
      </c>
      <c r="G32" s="199"/>
      <c r="H32" s="199"/>
      <c r="I32" s="200"/>
      <c r="J32" s="59">
        <f>B36*J31</f>
        <v>0</v>
      </c>
      <c r="K32" s="53"/>
      <c r="L32" s="201" t="s">
        <v>64</v>
      </c>
      <c r="M32" s="202"/>
      <c r="N32" s="60"/>
    </row>
    <row r="33" spans="1:16" ht="13" customHeight="1" thickBot="1" x14ac:dyDescent="0.3">
      <c r="A33" s="55" t="s">
        <v>65</v>
      </c>
      <c r="B33" s="56">
        <v>0.01</v>
      </c>
      <c r="C33" s="198" t="s">
        <v>66</v>
      </c>
      <c r="D33" s="200"/>
      <c r="E33" s="61">
        <v>0.1111</v>
      </c>
      <c r="F33" s="203" t="s">
        <v>67</v>
      </c>
      <c r="G33" s="204"/>
      <c r="H33" s="204"/>
      <c r="I33" s="205"/>
      <c r="J33" s="62">
        <f>(((0.08*0.5*0.9*(1+(5/56)+(5/56)+(1/3)*(5/56)))))</f>
        <v>4.3499999999999997E-2</v>
      </c>
      <c r="K33" s="6"/>
      <c r="L33" s="201" t="s">
        <v>68</v>
      </c>
      <c r="M33" s="202"/>
      <c r="N33" s="60"/>
    </row>
    <row r="34" spans="1:16" ht="13" customHeight="1" thickBot="1" x14ac:dyDescent="0.3">
      <c r="A34" s="55" t="s">
        <v>69</v>
      </c>
      <c r="B34" s="56">
        <v>2E-3</v>
      </c>
      <c r="C34" s="200" t="s">
        <v>70</v>
      </c>
      <c r="D34" s="217"/>
      <c r="E34" s="63"/>
      <c r="F34" s="206" t="s">
        <v>71</v>
      </c>
      <c r="G34" s="208"/>
      <c r="H34" s="208"/>
      <c r="I34" s="207"/>
      <c r="J34" s="64">
        <f>SUM(J31:J33)</f>
        <v>4.3499999999999997E-2</v>
      </c>
      <c r="K34" s="6"/>
      <c r="L34" s="218" t="s">
        <v>72</v>
      </c>
      <c r="M34" s="219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206" t="s">
        <v>75</v>
      </c>
      <c r="M35" s="220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89" t="s">
        <v>80</v>
      </c>
      <c r="G37" s="190"/>
      <c r="H37" s="190"/>
      <c r="I37" s="190"/>
      <c r="J37" s="191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221" t="s">
        <v>82</v>
      </c>
      <c r="D38" s="222"/>
      <c r="E38" s="71"/>
      <c r="F38" s="223" t="s">
        <v>83</v>
      </c>
      <c r="G38" s="224"/>
      <c r="H38" s="224"/>
      <c r="I38" s="225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206" t="s">
        <v>86</v>
      </c>
      <c r="D39" s="207"/>
      <c r="E39" s="64">
        <f>SUM(E31:E38)</f>
        <v>0.19440000000000002</v>
      </c>
      <c r="F39" s="206" t="s">
        <v>87</v>
      </c>
      <c r="G39" s="208"/>
      <c r="H39" s="208"/>
      <c r="I39" s="207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2.5" customHeight="1" thickBot="1" x14ac:dyDescent="0.3">
      <c r="A43" s="6"/>
      <c r="B43" s="6"/>
      <c r="C43" s="6"/>
      <c r="D43" s="41"/>
      <c r="E43" s="6"/>
      <c r="F43" s="6"/>
      <c r="G43" s="6"/>
      <c r="H43" s="6"/>
      <c r="I43" s="209" t="s">
        <v>91</v>
      </c>
      <c r="J43" s="210"/>
      <c r="K43" s="210"/>
      <c r="L43" s="210"/>
      <c r="M43" s="210"/>
      <c r="N43" s="211"/>
      <c r="O43" s="6"/>
      <c r="P43" s="6"/>
    </row>
    <row r="44" spans="1:16" ht="29.5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212" t="s">
        <v>93</v>
      </c>
      <c r="J44" s="213"/>
      <c r="K44" s="213"/>
      <c r="L44" s="213"/>
      <c r="M44" s="214"/>
      <c r="N44" s="84"/>
      <c r="O44" s="6"/>
      <c r="P44" s="6"/>
    </row>
    <row r="45" spans="1:16" ht="39" customHeight="1" thickBot="1" x14ac:dyDescent="0.3">
      <c r="A45" s="189" t="s">
        <v>4</v>
      </c>
      <c r="B45" s="215"/>
      <c r="C45" s="85" t="s">
        <v>94</v>
      </c>
      <c r="D45" s="85" t="s">
        <v>95</v>
      </c>
      <c r="E45" s="85" t="s">
        <v>96</v>
      </c>
      <c r="F45" s="216" t="s">
        <v>97</v>
      </c>
      <c r="G45" s="118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243" t="str">
        <f>D7</f>
        <v>(Descrição do Cargo)</v>
      </c>
      <c r="B46" s="244"/>
      <c r="C46" s="90"/>
      <c r="D46" s="90"/>
      <c r="E46" s="91">
        <f>D19</f>
        <v>0</v>
      </c>
      <c r="F46" s="245"/>
      <c r="G46" s="246"/>
      <c r="H46" s="6"/>
      <c r="I46" s="247" t="s">
        <v>99</v>
      </c>
      <c r="J46" s="233"/>
      <c r="K46" s="233"/>
      <c r="L46" s="233"/>
      <c r="M46" s="234"/>
      <c r="N46" s="89"/>
      <c r="O46" s="6"/>
      <c r="P46" s="6"/>
    </row>
    <row r="47" spans="1:16" ht="18" customHeight="1" thickBot="1" x14ac:dyDescent="0.3">
      <c r="A47" s="248" t="s">
        <v>100</v>
      </c>
      <c r="B47" s="249"/>
      <c r="C47" s="249"/>
      <c r="D47" s="249"/>
      <c r="E47" s="250"/>
      <c r="F47" s="251">
        <f>IF(D46=0,0,ROUND(((E46/D46)*F46),2))</f>
        <v>0</v>
      </c>
      <c r="G47" s="252"/>
      <c r="H47" s="6"/>
      <c r="I47" s="232" t="s">
        <v>101</v>
      </c>
      <c r="J47" s="233"/>
      <c r="K47" s="233"/>
      <c r="L47" s="233"/>
      <c r="M47" s="234"/>
      <c r="N47" s="92"/>
      <c r="O47" s="6"/>
      <c r="P47" s="6"/>
    </row>
    <row r="48" spans="1:16" ht="18" customHeight="1" thickTop="1" thickBot="1" x14ac:dyDescent="0.3">
      <c r="A48" s="227" t="s">
        <v>118</v>
      </c>
      <c r="B48" s="228"/>
      <c r="C48" s="228"/>
      <c r="D48" s="228"/>
      <c r="E48" s="229"/>
      <c r="F48" s="230">
        <f>F47*C46</f>
        <v>0</v>
      </c>
      <c r="G48" s="231"/>
      <c r="H48" s="6"/>
      <c r="I48" s="232" t="s">
        <v>103</v>
      </c>
      <c r="J48" s="233"/>
      <c r="K48" s="233"/>
      <c r="L48" s="233"/>
      <c r="M48" s="234"/>
      <c r="N48" s="92"/>
      <c r="O48" s="6"/>
      <c r="P48" s="6"/>
    </row>
    <row r="49" spans="1:17" ht="18" customHeight="1" thickTop="1" thickBot="1" x14ac:dyDescent="0.3">
      <c r="A49" s="235" t="s">
        <v>119</v>
      </c>
      <c r="B49" s="236"/>
      <c r="C49" s="236"/>
      <c r="D49" s="236"/>
      <c r="E49" s="237"/>
      <c r="F49" s="238">
        <f>F48*N49</f>
        <v>0</v>
      </c>
      <c r="G49" s="239"/>
      <c r="H49" s="6"/>
      <c r="I49" s="240" t="s">
        <v>105</v>
      </c>
      <c r="J49" s="241"/>
      <c r="K49" s="241"/>
      <c r="L49" s="241"/>
      <c r="M49" s="242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226" t="s">
        <v>107</v>
      </c>
      <c r="B51" s="226"/>
      <c r="C51" s="226"/>
      <c r="D51" s="226"/>
      <c r="E51" s="226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password="9210" sheet="1" selectLockedCells="1"/>
  <protectedRanges>
    <protectedRange sqref="D7" name="Intervalo1"/>
  </protectedRanges>
  <mergeCells count="102"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88F58-076C-44B0-A115-26D698B7E461}">
  <sheetPr>
    <pageSetUpPr fitToPage="1"/>
  </sheetPr>
  <dimension ref="A1:R61"/>
  <sheetViews>
    <sheetView showGridLines="0" topLeftCell="A14" zoomScale="70" zoomScaleNormal="70" workbookViewId="0">
      <selection activeCell="M11" sqref="M11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1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9.179687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1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9.179687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1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9.179687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1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9.179687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1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9.179687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1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9.179687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1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9.179687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1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9.179687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1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9.179687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1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9.179687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1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9.179687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1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9.179687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1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9.179687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1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9.179687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1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9.179687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1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9.179687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1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9.179687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1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9.179687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1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9.179687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1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9.179687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1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9.179687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1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9.179687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1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9.179687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1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9.179687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1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9.179687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1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9.179687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1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9.179687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1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9.179687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1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9.179687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1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9.179687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1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9.179687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1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9.179687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1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9.179687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1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9.179687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1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9.179687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1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9.179687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1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9.179687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1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9.179687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1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9.179687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1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9.179687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1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9.179687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1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9.179687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1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9.179687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1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9.179687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1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9.179687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1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9.179687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1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9.179687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1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9.179687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1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9.179687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1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9.179687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1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9.179687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1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9.179687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1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9.179687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1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9.179687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1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9.179687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1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9.179687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1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9.179687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1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9.179687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1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9.179687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1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9.179687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1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9.179687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1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9.179687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1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9.179687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1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9.17968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114" t="s">
        <v>120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115" t="s">
        <v>1</v>
      </c>
      <c r="B5" s="115"/>
      <c r="C5" s="115"/>
      <c r="D5" s="115"/>
      <c r="E5" s="115"/>
      <c r="F5" s="115"/>
      <c r="G5" s="115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116" t="s">
        <v>2</v>
      </c>
      <c r="B6" s="117"/>
      <c r="C6" s="117"/>
      <c r="D6" s="117"/>
      <c r="E6" s="118"/>
      <c r="F6" s="7"/>
      <c r="G6" s="7"/>
      <c r="H6" s="6"/>
      <c r="I6" s="116" t="s">
        <v>3</v>
      </c>
      <c r="J6" s="117"/>
      <c r="K6" s="117"/>
      <c r="L6" s="117"/>
      <c r="M6" s="117"/>
      <c r="N6" s="118"/>
      <c r="O6" s="8"/>
      <c r="P6" s="7"/>
    </row>
    <row r="7" spans="1:18" ht="42" customHeight="1" x14ac:dyDescent="0.25">
      <c r="A7" s="119" t="s">
        <v>4</v>
      </c>
      <c r="B7" s="120"/>
      <c r="C7" s="121"/>
      <c r="D7" s="125" t="s">
        <v>5</v>
      </c>
      <c r="E7" s="126"/>
      <c r="F7" s="122"/>
      <c r="G7" s="123"/>
      <c r="H7" s="6"/>
      <c r="I7" s="122" t="s">
        <v>4</v>
      </c>
      <c r="J7" s="123"/>
      <c r="K7" s="123"/>
      <c r="L7" s="124"/>
      <c r="M7" s="127" t="str">
        <f>D7</f>
        <v>(Descrição do Cargo)</v>
      </c>
      <c r="N7" s="128"/>
      <c r="O7" s="122"/>
      <c r="P7" s="123"/>
    </row>
    <row r="8" spans="1:18" ht="13" customHeight="1" thickBot="1" x14ac:dyDescent="0.3">
      <c r="A8" s="122"/>
      <c r="B8" s="123"/>
      <c r="C8" s="124"/>
      <c r="D8" s="9" t="s">
        <v>6</v>
      </c>
      <c r="E8" s="10" t="s">
        <v>7</v>
      </c>
      <c r="F8" s="11"/>
      <c r="G8" s="12"/>
      <c r="H8" s="6"/>
      <c r="I8" s="122"/>
      <c r="J8" s="123"/>
      <c r="K8" s="123"/>
      <c r="L8" s="124"/>
      <c r="M8" s="9" t="s">
        <v>6</v>
      </c>
      <c r="N8" s="10" t="s">
        <v>7</v>
      </c>
      <c r="O8" s="11"/>
      <c r="P8" s="12"/>
    </row>
    <row r="9" spans="1:18" ht="13" customHeight="1" x14ac:dyDescent="0.25">
      <c r="A9" s="141" t="s">
        <v>8</v>
      </c>
      <c r="B9" s="142"/>
      <c r="C9" s="143"/>
      <c r="D9" s="13"/>
      <c r="E9" s="14">
        <f>SUM(N9:N15)</f>
        <v>0</v>
      </c>
      <c r="F9" s="15"/>
      <c r="G9" s="16"/>
      <c r="H9" s="6"/>
      <c r="I9" s="144" t="s">
        <v>9</v>
      </c>
      <c r="J9" s="147" t="s">
        <v>10</v>
      </c>
      <c r="K9" s="148"/>
      <c r="L9" s="149"/>
      <c r="M9" s="17"/>
      <c r="N9" s="18"/>
      <c r="O9" s="19"/>
      <c r="P9" s="16"/>
    </row>
    <row r="10" spans="1:18" ht="13" customHeight="1" x14ac:dyDescent="0.25">
      <c r="A10" s="134" t="s">
        <v>11</v>
      </c>
      <c r="B10" s="135"/>
      <c r="C10" s="136"/>
      <c r="D10" s="20">
        <f>J41</f>
        <v>0.64160720000000016</v>
      </c>
      <c r="E10" s="21">
        <f>E9*J41</f>
        <v>0</v>
      </c>
      <c r="F10" s="15"/>
      <c r="G10" s="16"/>
      <c r="H10" s="6"/>
      <c r="I10" s="145"/>
      <c r="J10" s="131" t="s">
        <v>12</v>
      </c>
      <c r="K10" s="132"/>
      <c r="L10" s="133"/>
      <c r="M10" s="22"/>
      <c r="N10" s="23">
        <f>M10*N9</f>
        <v>0</v>
      </c>
      <c r="O10" s="19"/>
      <c r="P10" s="16"/>
    </row>
    <row r="11" spans="1:18" ht="13" customHeight="1" x14ac:dyDescent="0.25">
      <c r="A11" s="134" t="s">
        <v>13</v>
      </c>
      <c r="B11" s="135"/>
      <c r="C11" s="136"/>
      <c r="D11" s="20"/>
      <c r="E11" s="21">
        <f>SUM(N16:N22)</f>
        <v>0</v>
      </c>
      <c r="F11" s="15"/>
      <c r="G11" s="16"/>
      <c r="H11" s="24"/>
      <c r="I11" s="145"/>
      <c r="J11" s="131" t="s">
        <v>14</v>
      </c>
      <c r="K11" s="132"/>
      <c r="L11" s="133"/>
      <c r="M11" s="22"/>
      <c r="N11" s="23">
        <f>N46*M11</f>
        <v>0</v>
      </c>
      <c r="O11" s="19"/>
      <c r="P11" s="16"/>
    </row>
    <row r="12" spans="1:18" ht="13" customHeight="1" x14ac:dyDescent="0.25">
      <c r="A12" s="134" t="s">
        <v>15</v>
      </c>
      <c r="B12" s="135"/>
      <c r="C12" s="136"/>
      <c r="D12" s="20"/>
      <c r="E12" s="21">
        <f>SUM(N23:N26)</f>
        <v>0</v>
      </c>
      <c r="F12" s="15"/>
      <c r="G12" s="16"/>
      <c r="H12" s="6"/>
      <c r="I12" s="145"/>
      <c r="J12" s="131" t="s">
        <v>16</v>
      </c>
      <c r="K12" s="132"/>
      <c r="L12" s="133"/>
      <c r="M12" s="25"/>
      <c r="N12" s="26"/>
      <c r="O12" s="19"/>
      <c r="P12" s="16"/>
    </row>
    <row r="13" spans="1:18" ht="13" customHeight="1" thickBot="1" x14ac:dyDescent="0.3">
      <c r="A13" s="150" t="s">
        <v>17</v>
      </c>
      <c r="B13" s="151"/>
      <c r="C13" s="152"/>
      <c r="D13" s="129">
        <f>SUM(E9:E12)</f>
        <v>0</v>
      </c>
      <c r="E13" s="130"/>
      <c r="F13" s="15"/>
      <c r="G13" s="16"/>
      <c r="H13" s="6"/>
      <c r="I13" s="145"/>
      <c r="J13" s="131" t="s">
        <v>18</v>
      </c>
      <c r="K13" s="132"/>
      <c r="L13" s="133"/>
      <c r="M13" s="25"/>
      <c r="N13" s="27"/>
      <c r="O13" s="19"/>
      <c r="P13" s="16"/>
    </row>
    <row r="14" spans="1:18" ht="13" customHeight="1" x14ac:dyDescent="0.25">
      <c r="A14" s="134" t="s">
        <v>19</v>
      </c>
      <c r="B14" s="135"/>
      <c r="C14" s="136"/>
      <c r="D14" s="28"/>
      <c r="E14" s="21">
        <f>D13*D14</f>
        <v>0</v>
      </c>
      <c r="F14" s="137"/>
      <c r="G14" s="138"/>
      <c r="H14" s="6"/>
      <c r="I14" s="145"/>
      <c r="J14" s="131" t="s">
        <v>20</v>
      </c>
      <c r="K14" s="132"/>
      <c r="L14" s="133"/>
      <c r="M14" s="25"/>
      <c r="N14" s="27"/>
      <c r="O14" s="139" t="s">
        <v>21</v>
      </c>
      <c r="P14" s="153" t="s">
        <v>22</v>
      </c>
      <c r="Q14" s="155" t="s">
        <v>23</v>
      </c>
      <c r="R14" s="157" t="s">
        <v>24</v>
      </c>
    </row>
    <row r="15" spans="1:18" ht="13" customHeight="1" thickBot="1" x14ac:dyDescent="0.3">
      <c r="A15" s="134" t="s">
        <v>25</v>
      </c>
      <c r="B15" s="135"/>
      <c r="C15" s="136"/>
      <c r="D15" s="28"/>
      <c r="E15" s="21">
        <f>D15*(D13+E14)</f>
        <v>0</v>
      </c>
      <c r="F15" s="15"/>
      <c r="G15" s="16"/>
      <c r="H15" s="6"/>
      <c r="I15" s="146"/>
      <c r="J15" s="159" t="s">
        <v>26</v>
      </c>
      <c r="K15" s="160"/>
      <c r="L15" s="161"/>
      <c r="M15" s="29"/>
      <c r="N15" s="30"/>
      <c r="O15" s="140"/>
      <c r="P15" s="154"/>
      <c r="Q15" s="156"/>
      <c r="R15" s="158"/>
    </row>
    <row r="16" spans="1:18" ht="13" customHeight="1" thickBot="1" x14ac:dyDescent="0.3">
      <c r="A16" s="150" t="s">
        <v>27</v>
      </c>
      <c r="B16" s="151"/>
      <c r="C16" s="152"/>
      <c r="D16" s="129">
        <f>SUM(E14:E15)</f>
        <v>0</v>
      </c>
      <c r="E16" s="130"/>
      <c r="F16" s="15"/>
      <c r="G16" s="16"/>
      <c r="H16" s="6"/>
      <c r="I16" s="144" t="s">
        <v>28</v>
      </c>
      <c r="J16" s="162" t="s">
        <v>29</v>
      </c>
      <c r="K16" s="163"/>
      <c r="L16" s="164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150" t="s">
        <v>30</v>
      </c>
      <c r="B17" s="151"/>
      <c r="C17" s="152"/>
      <c r="D17" s="129">
        <f>D13+D16</f>
        <v>0</v>
      </c>
      <c r="E17" s="130"/>
      <c r="F17" s="177"/>
      <c r="G17" s="178"/>
      <c r="H17" s="6"/>
      <c r="I17" s="145"/>
      <c r="J17" s="131" t="s">
        <v>31</v>
      </c>
      <c r="K17" s="132"/>
      <c r="L17" s="133"/>
      <c r="M17" s="25"/>
      <c r="N17" s="27"/>
    </row>
    <row r="18" spans="1:16" ht="13" customHeight="1" thickBot="1" x14ac:dyDescent="0.3">
      <c r="A18" s="179" t="s">
        <v>32</v>
      </c>
      <c r="B18" s="180"/>
      <c r="C18" s="181"/>
      <c r="D18" s="37">
        <f>N35</f>
        <v>0</v>
      </c>
      <c r="E18" s="38">
        <f>((D13+D16)/(1-N35))*D18</f>
        <v>0</v>
      </c>
      <c r="F18" s="177"/>
      <c r="G18" s="178"/>
      <c r="H18" s="6"/>
      <c r="I18" s="145"/>
      <c r="J18" s="131" t="s">
        <v>33</v>
      </c>
      <c r="K18" s="132"/>
      <c r="L18" s="133"/>
      <c r="M18" s="25"/>
      <c r="N18" s="27"/>
      <c r="O18" s="19"/>
      <c r="P18" s="16"/>
    </row>
    <row r="19" spans="1:16" ht="13" customHeight="1" thickTop="1" thickBot="1" x14ac:dyDescent="0.3">
      <c r="A19" s="165" t="s">
        <v>34</v>
      </c>
      <c r="B19" s="166"/>
      <c r="C19" s="167"/>
      <c r="D19" s="168">
        <f>D17+E18</f>
        <v>0</v>
      </c>
      <c r="E19" s="169"/>
      <c r="F19" s="15"/>
      <c r="G19" s="16"/>
      <c r="H19" s="6"/>
      <c r="I19" s="145"/>
      <c r="J19" s="131" t="s">
        <v>35</v>
      </c>
      <c r="K19" s="132"/>
      <c r="L19" s="133"/>
      <c r="M19" s="25"/>
      <c r="N19" s="27"/>
      <c r="O19" s="170"/>
      <c r="P19" s="171"/>
    </row>
    <row r="20" spans="1:16" ht="13" customHeight="1" thickTop="1" thickBot="1" x14ac:dyDescent="0.3">
      <c r="A20" s="172" t="s">
        <v>36</v>
      </c>
      <c r="B20" s="173"/>
      <c r="C20" s="174"/>
      <c r="D20" s="175">
        <f>IF(D19=0,0,D19/E9)</f>
        <v>0</v>
      </c>
      <c r="E20" s="176" t="e">
        <f>D19+#REF!</f>
        <v>#REF!</v>
      </c>
      <c r="F20" s="177"/>
      <c r="G20" s="178"/>
      <c r="H20" s="6"/>
      <c r="I20" s="145"/>
      <c r="J20" s="131" t="s">
        <v>37</v>
      </c>
      <c r="K20" s="132"/>
      <c r="L20" s="133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8"/>
      <c r="G21" s="178"/>
      <c r="H21" s="6"/>
      <c r="I21" s="145"/>
      <c r="J21" s="131" t="s">
        <v>39</v>
      </c>
      <c r="K21" s="132"/>
      <c r="L21" s="133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46"/>
      <c r="J22" s="159" t="s">
        <v>41</v>
      </c>
      <c r="K22" s="160"/>
      <c r="L22" s="161"/>
      <c r="M22" s="29"/>
      <c r="N22" s="30"/>
      <c r="O22" s="177"/>
      <c r="P22" s="178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44" t="s">
        <v>43</v>
      </c>
      <c r="J23" s="162" t="s">
        <v>44</v>
      </c>
      <c r="K23" s="163"/>
      <c r="L23" s="164"/>
      <c r="M23" s="31"/>
      <c r="N23" s="26"/>
      <c r="O23" s="177"/>
      <c r="P23" s="178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45"/>
      <c r="J24" s="131" t="s">
        <v>46</v>
      </c>
      <c r="K24" s="132"/>
      <c r="L24" s="133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45"/>
      <c r="J25" s="131" t="s">
        <v>47</v>
      </c>
      <c r="K25" s="132"/>
      <c r="L25" s="133"/>
      <c r="M25" s="25"/>
      <c r="N25" s="27"/>
      <c r="O25" s="177"/>
      <c r="P25" s="178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46"/>
      <c r="J26" s="159" t="s">
        <v>48</v>
      </c>
      <c r="K26" s="160"/>
      <c r="L26" s="161"/>
      <c r="M26" s="29"/>
      <c r="N26" s="30"/>
      <c r="O26" s="178"/>
      <c r="P26" s="178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82" t="s">
        <v>49</v>
      </c>
      <c r="J27" s="183"/>
      <c r="K27" s="183"/>
      <c r="L27" s="184"/>
      <c r="M27" s="185">
        <f>SUM(N9:N26)</f>
        <v>0</v>
      </c>
      <c r="N27" s="186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7" t="s">
        <v>52</v>
      </c>
      <c r="B30" s="188"/>
      <c r="C30" s="189" t="s">
        <v>53</v>
      </c>
      <c r="D30" s="190"/>
      <c r="E30" s="191"/>
      <c r="F30" s="189" t="s">
        <v>54</v>
      </c>
      <c r="G30" s="190"/>
      <c r="H30" s="190"/>
      <c r="I30" s="190"/>
      <c r="J30" s="191"/>
      <c r="K30" s="47"/>
      <c r="L30" s="189" t="s">
        <v>55</v>
      </c>
      <c r="M30" s="191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92" t="s">
        <v>58</v>
      </c>
      <c r="D31" s="193"/>
      <c r="E31" s="51">
        <v>8.3299999999999999E-2</v>
      </c>
      <c r="F31" s="194" t="s">
        <v>59</v>
      </c>
      <c r="G31" s="195"/>
      <c r="H31" s="195"/>
      <c r="I31" s="192"/>
      <c r="J31" s="52"/>
      <c r="K31" s="53"/>
      <c r="L31" s="196" t="s">
        <v>60</v>
      </c>
      <c r="M31" s="197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98" t="s">
        <v>63</v>
      </c>
      <c r="G32" s="199"/>
      <c r="H32" s="199"/>
      <c r="I32" s="200"/>
      <c r="J32" s="59">
        <f>B36*J31</f>
        <v>0</v>
      </c>
      <c r="K32" s="53"/>
      <c r="L32" s="201" t="s">
        <v>64</v>
      </c>
      <c r="M32" s="202"/>
      <c r="N32" s="60"/>
    </row>
    <row r="33" spans="1:16" ht="13" customHeight="1" thickBot="1" x14ac:dyDescent="0.3">
      <c r="A33" s="55" t="s">
        <v>65</v>
      </c>
      <c r="B33" s="56">
        <v>0.01</v>
      </c>
      <c r="C33" s="198" t="s">
        <v>66</v>
      </c>
      <c r="D33" s="200"/>
      <c r="E33" s="61">
        <v>0.1111</v>
      </c>
      <c r="F33" s="203" t="s">
        <v>67</v>
      </c>
      <c r="G33" s="204"/>
      <c r="H33" s="204"/>
      <c r="I33" s="205"/>
      <c r="J33" s="62">
        <f>(((0.08*0.5*0.9*(1+(5/56)+(5/56)+(1/3)*(5/56)))))</f>
        <v>4.3499999999999997E-2</v>
      </c>
      <c r="K33" s="6"/>
      <c r="L33" s="201" t="s">
        <v>68</v>
      </c>
      <c r="M33" s="202"/>
      <c r="N33" s="60"/>
    </row>
    <row r="34" spans="1:16" ht="13" customHeight="1" thickBot="1" x14ac:dyDescent="0.3">
      <c r="A34" s="55" t="s">
        <v>69</v>
      </c>
      <c r="B34" s="56">
        <v>2E-3</v>
      </c>
      <c r="C34" s="200" t="s">
        <v>70</v>
      </c>
      <c r="D34" s="217"/>
      <c r="E34" s="63"/>
      <c r="F34" s="206" t="s">
        <v>71</v>
      </c>
      <c r="G34" s="208"/>
      <c r="H34" s="208"/>
      <c r="I34" s="207"/>
      <c r="J34" s="64">
        <f>SUM(J31:J33)</f>
        <v>4.3499999999999997E-2</v>
      </c>
      <c r="K34" s="6"/>
      <c r="L34" s="218" t="s">
        <v>72</v>
      </c>
      <c r="M34" s="219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206" t="s">
        <v>75</v>
      </c>
      <c r="M35" s="220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89" t="s">
        <v>80</v>
      </c>
      <c r="G37" s="190"/>
      <c r="H37" s="190"/>
      <c r="I37" s="190"/>
      <c r="J37" s="191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221" t="s">
        <v>82</v>
      </c>
      <c r="D38" s="222"/>
      <c r="E38" s="71"/>
      <c r="F38" s="223" t="s">
        <v>83</v>
      </c>
      <c r="G38" s="224"/>
      <c r="H38" s="224"/>
      <c r="I38" s="225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206" t="s">
        <v>86</v>
      </c>
      <c r="D39" s="207"/>
      <c r="E39" s="64">
        <f>SUM(E31:E38)</f>
        <v>0.19440000000000002</v>
      </c>
      <c r="F39" s="206" t="s">
        <v>87</v>
      </c>
      <c r="G39" s="208"/>
      <c r="H39" s="208"/>
      <c r="I39" s="207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28.9" customHeight="1" thickBot="1" x14ac:dyDescent="0.3">
      <c r="A43" s="6"/>
      <c r="B43" s="6"/>
      <c r="C43" s="6"/>
      <c r="D43" s="41"/>
      <c r="E43" s="6"/>
      <c r="F43" s="6"/>
      <c r="G43" s="6"/>
      <c r="H43" s="6"/>
      <c r="I43" s="209" t="s">
        <v>91</v>
      </c>
      <c r="J43" s="210"/>
      <c r="K43" s="210"/>
      <c r="L43" s="210"/>
      <c r="M43" s="210"/>
      <c r="N43" s="211"/>
      <c r="O43" s="6"/>
      <c r="P43" s="6"/>
    </row>
    <row r="44" spans="1:16" ht="30.65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212" t="s">
        <v>93</v>
      </c>
      <c r="J44" s="213"/>
      <c r="K44" s="213"/>
      <c r="L44" s="213"/>
      <c r="M44" s="214"/>
      <c r="N44" s="84"/>
      <c r="O44" s="6"/>
      <c r="P44" s="6"/>
    </row>
    <row r="45" spans="1:16" ht="39" customHeight="1" thickBot="1" x14ac:dyDescent="0.3">
      <c r="A45" s="189" t="s">
        <v>4</v>
      </c>
      <c r="B45" s="215"/>
      <c r="C45" s="85" t="s">
        <v>94</v>
      </c>
      <c r="D45" s="85" t="s">
        <v>95</v>
      </c>
      <c r="E45" s="85" t="s">
        <v>96</v>
      </c>
      <c r="F45" s="216" t="s">
        <v>97</v>
      </c>
      <c r="G45" s="118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243" t="str">
        <f>D7</f>
        <v>(Descrição do Cargo)</v>
      </c>
      <c r="B46" s="244"/>
      <c r="C46" s="90"/>
      <c r="D46" s="90"/>
      <c r="E46" s="91">
        <f>D19</f>
        <v>0</v>
      </c>
      <c r="F46" s="245"/>
      <c r="G46" s="246"/>
      <c r="H46" s="6"/>
      <c r="I46" s="247" t="s">
        <v>99</v>
      </c>
      <c r="J46" s="233"/>
      <c r="K46" s="233"/>
      <c r="L46" s="233"/>
      <c r="M46" s="234"/>
      <c r="N46" s="89"/>
      <c r="O46" s="6"/>
      <c r="P46" s="6"/>
    </row>
    <row r="47" spans="1:16" ht="18" customHeight="1" thickBot="1" x14ac:dyDescent="0.3">
      <c r="A47" s="248" t="s">
        <v>100</v>
      </c>
      <c r="B47" s="249"/>
      <c r="C47" s="249"/>
      <c r="D47" s="249"/>
      <c r="E47" s="250"/>
      <c r="F47" s="251">
        <f>IF(D46=0,0,ROUND(((E46/D46)*F46),2))</f>
        <v>0</v>
      </c>
      <c r="G47" s="252"/>
      <c r="H47" s="6"/>
      <c r="I47" s="232" t="s">
        <v>101</v>
      </c>
      <c r="J47" s="233"/>
      <c r="K47" s="233"/>
      <c r="L47" s="233"/>
      <c r="M47" s="234"/>
      <c r="N47" s="92"/>
      <c r="O47" s="6"/>
      <c r="P47" s="6"/>
    </row>
    <row r="48" spans="1:16" ht="18" customHeight="1" thickTop="1" thickBot="1" x14ac:dyDescent="0.3">
      <c r="A48" s="227" t="s">
        <v>121</v>
      </c>
      <c r="B48" s="228"/>
      <c r="C48" s="228"/>
      <c r="D48" s="228"/>
      <c r="E48" s="229"/>
      <c r="F48" s="230">
        <f>F47*C46</f>
        <v>0</v>
      </c>
      <c r="G48" s="231"/>
      <c r="H48" s="6"/>
      <c r="I48" s="232" t="s">
        <v>103</v>
      </c>
      <c r="J48" s="233"/>
      <c r="K48" s="233"/>
      <c r="L48" s="233"/>
      <c r="M48" s="234"/>
      <c r="N48" s="92"/>
      <c r="O48" s="6"/>
      <c r="P48" s="6"/>
    </row>
    <row r="49" spans="1:17" ht="18" customHeight="1" thickTop="1" thickBot="1" x14ac:dyDescent="0.3">
      <c r="A49" s="235" t="s">
        <v>122</v>
      </c>
      <c r="B49" s="236"/>
      <c r="C49" s="236"/>
      <c r="D49" s="236"/>
      <c r="E49" s="237"/>
      <c r="F49" s="238">
        <f>F48*N49</f>
        <v>0</v>
      </c>
      <c r="G49" s="239"/>
      <c r="H49" s="6"/>
      <c r="I49" s="240" t="s">
        <v>105</v>
      </c>
      <c r="J49" s="241"/>
      <c r="K49" s="241"/>
      <c r="L49" s="241"/>
      <c r="M49" s="242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226" t="s">
        <v>107</v>
      </c>
      <c r="B51" s="226"/>
      <c r="C51" s="226"/>
      <c r="D51" s="226"/>
      <c r="E51" s="226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password="9210" sheet="1" selectLockedCells="1"/>
  <protectedRanges>
    <protectedRange sqref="D7" name="Intervalo1"/>
  </protectedRanges>
  <mergeCells count="102"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923B5-C6A4-431A-8081-E0EBC1CD633F}">
  <sheetPr>
    <pageSetUpPr fitToPage="1"/>
  </sheetPr>
  <dimension ref="A1:R61"/>
  <sheetViews>
    <sheetView showGridLines="0" zoomScale="80" zoomScaleNormal="80" workbookViewId="0">
      <selection activeCell="M11" sqref="M11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8.726562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8.726562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8.726562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8.726562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8.726562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8.726562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8.726562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8.726562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8.726562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8.726562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8.726562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8.726562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8.726562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8.726562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8.726562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8.726562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8.726562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8.726562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8.726562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8.726562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8.726562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8.726562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8.726562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8.726562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8.726562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8.726562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8.726562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8.726562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8.726562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8.726562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8.726562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8.726562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8.726562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8.726562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8.726562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8.726562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8.726562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8.726562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8.726562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8.726562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8.726562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8.726562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8.726562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8.726562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8.726562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8.726562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8.726562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8.726562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8.726562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8.726562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8.726562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8.726562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8.726562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8.726562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8.726562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8.726562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8.726562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8.726562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8.726562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8.726562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8.726562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8.726562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8.726562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8.726562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114" t="s">
        <v>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115" t="s">
        <v>1</v>
      </c>
      <c r="B5" s="115"/>
      <c r="C5" s="115"/>
      <c r="D5" s="115"/>
      <c r="E5" s="115"/>
      <c r="F5" s="115"/>
      <c r="G5" s="115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116" t="s">
        <v>2</v>
      </c>
      <c r="B6" s="117"/>
      <c r="C6" s="117"/>
      <c r="D6" s="117"/>
      <c r="E6" s="118"/>
      <c r="F6" s="7"/>
      <c r="G6" s="7"/>
      <c r="H6" s="6"/>
      <c r="I6" s="116" t="s">
        <v>3</v>
      </c>
      <c r="J6" s="117"/>
      <c r="K6" s="117"/>
      <c r="L6" s="117"/>
      <c r="M6" s="117"/>
      <c r="N6" s="118"/>
      <c r="O6" s="8"/>
      <c r="P6" s="7"/>
    </row>
    <row r="7" spans="1:18" ht="42" customHeight="1" x14ac:dyDescent="0.25">
      <c r="A7" s="119" t="s">
        <v>4</v>
      </c>
      <c r="B7" s="120"/>
      <c r="C7" s="121"/>
      <c r="D7" s="125" t="s">
        <v>5</v>
      </c>
      <c r="E7" s="126"/>
      <c r="F7" s="122"/>
      <c r="G7" s="123"/>
      <c r="H7" s="6"/>
      <c r="I7" s="122" t="s">
        <v>4</v>
      </c>
      <c r="J7" s="123"/>
      <c r="K7" s="123"/>
      <c r="L7" s="124"/>
      <c r="M7" s="127" t="str">
        <f>D7</f>
        <v>(Descrição do Cargo)</v>
      </c>
      <c r="N7" s="128"/>
      <c r="O7" s="122"/>
      <c r="P7" s="123"/>
    </row>
    <row r="8" spans="1:18" ht="13" customHeight="1" thickBot="1" x14ac:dyDescent="0.3">
      <c r="A8" s="122"/>
      <c r="B8" s="123"/>
      <c r="C8" s="124"/>
      <c r="D8" s="9" t="s">
        <v>6</v>
      </c>
      <c r="E8" s="10" t="s">
        <v>7</v>
      </c>
      <c r="F8" s="11"/>
      <c r="G8" s="12"/>
      <c r="H8" s="6"/>
      <c r="I8" s="122"/>
      <c r="J8" s="123"/>
      <c r="K8" s="123"/>
      <c r="L8" s="124"/>
      <c r="M8" s="9" t="s">
        <v>6</v>
      </c>
      <c r="N8" s="10" t="s">
        <v>7</v>
      </c>
      <c r="O8" s="11"/>
      <c r="P8" s="12"/>
    </row>
    <row r="9" spans="1:18" ht="13" customHeight="1" x14ac:dyDescent="0.25">
      <c r="A9" s="141" t="s">
        <v>8</v>
      </c>
      <c r="B9" s="142"/>
      <c r="C9" s="143"/>
      <c r="D9" s="13"/>
      <c r="E9" s="14">
        <f>SUM(N9:N15)</f>
        <v>0</v>
      </c>
      <c r="F9" s="15"/>
      <c r="G9" s="16"/>
      <c r="H9" s="6"/>
      <c r="I9" s="144" t="s">
        <v>9</v>
      </c>
      <c r="J9" s="147" t="s">
        <v>10</v>
      </c>
      <c r="K9" s="148"/>
      <c r="L9" s="149"/>
      <c r="M9" s="17"/>
      <c r="N9" s="18"/>
      <c r="O9" s="19"/>
      <c r="P9" s="16"/>
    </row>
    <row r="10" spans="1:18" ht="13" customHeight="1" x14ac:dyDescent="0.25">
      <c r="A10" s="134" t="s">
        <v>11</v>
      </c>
      <c r="B10" s="135"/>
      <c r="C10" s="136"/>
      <c r="D10" s="20">
        <f>J41</f>
        <v>0.64160720000000016</v>
      </c>
      <c r="E10" s="21">
        <f>E9*J41</f>
        <v>0</v>
      </c>
      <c r="F10" s="15"/>
      <c r="G10" s="16"/>
      <c r="H10" s="6"/>
      <c r="I10" s="145"/>
      <c r="J10" s="131" t="s">
        <v>12</v>
      </c>
      <c r="K10" s="132"/>
      <c r="L10" s="133"/>
      <c r="M10" s="22"/>
      <c r="N10" s="23">
        <f>M10*N9</f>
        <v>0</v>
      </c>
      <c r="O10" s="19"/>
      <c r="P10" s="16"/>
    </row>
    <row r="11" spans="1:18" ht="13" customHeight="1" x14ac:dyDescent="0.25">
      <c r="A11" s="134" t="s">
        <v>13</v>
      </c>
      <c r="B11" s="135"/>
      <c r="C11" s="136"/>
      <c r="D11" s="20"/>
      <c r="E11" s="21">
        <f>SUM(N16:N22)</f>
        <v>0</v>
      </c>
      <c r="F11" s="15"/>
      <c r="G11" s="16"/>
      <c r="H11" s="24"/>
      <c r="I11" s="145"/>
      <c r="J11" s="131" t="s">
        <v>14</v>
      </c>
      <c r="K11" s="132"/>
      <c r="L11" s="133"/>
      <c r="M11" s="22"/>
      <c r="N11" s="23">
        <f>N46*M11</f>
        <v>0</v>
      </c>
      <c r="O11" s="19"/>
      <c r="P11" s="16"/>
    </row>
    <row r="12" spans="1:18" ht="13" customHeight="1" x14ac:dyDescent="0.25">
      <c r="A12" s="134" t="s">
        <v>15</v>
      </c>
      <c r="B12" s="135"/>
      <c r="C12" s="136"/>
      <c r="D12" s="20"/>
      <c r="E12" s="21">
        <f>SUM(N23:N26)</f>
        <v>0</v>
      </c>
      <c r="F12" s="15"/>
      <c r="G12" s="16"/>
      <c r="H12" s="6"/>
      <c r="I12" s="145"/>
      <c r="J12" s="131" t="s">
        <v>16</v>
      </c>
      <c r="K12" s="132"/>
      <c r="L12" s="133"/>
      <c r="M12" s="25"/>
      <c r="N12" s="26"/>
      <c r="O12" s="19"/>
      <c r="P12" s="16"/>
    </row>
    <row r="13" spans="1:18" ht="13" customHeight="1" thickBot="1" x14ac:dyDescent="0.3">
      <c r="A13" s="150" t="s">
        <v>17</v>
      </c>
      <c r="B13" s="151"/>
      <c r="C13" s="152"/>
      <c r="D13" s="129">
        <f>SUM(E9:E12)</f>
        <v>0</v>
      </c>
      <c r="E13" s="130"/>
      <c r="F13" s="15"/>
      <c r="G13" s="16"/>
      <c r="H13" s="6"/>
      <c r="I13" s="145"/>
      <c r="J13" s="131" t="s">
        <v>18</v>
      </c>
      <c r="K13" s="132"/>
      <c r="L13" s="133"/>
      <c r="M13" s="25"/>
      <c r="N13" s="27"/>
      <c r="O13" s="19"/>
      <c r="P13" s="16"/>
    </row>
    <row r="14" spans="1:18" ht="13" customHeight="1" x14ac:dyDescent="0.25">
      <c r="A14" s="134" t="s">
        <v>19</v>
      </c>
      <c r="B14" s="135"/>
      <c r="C14" s="136"/>
      <c r="D14" s="28"/>
      <c r="E14" s="21">
        <f>D13*D14</f>
        <v>0</v>
      </c>
      <c r="F14" s="137"/>
      <c r="G14" s="138"/>
      <c r="H14" s="6"/>
      <c r="I14" s="145"/>
      <c r="J14" s="131" t="s">
        <v>20</v>
      </c>
      <c r="K14" s="132"/>
      <c r="L14" s="133"/>
      <c r="M14" s="25"/>
      <c r="N14" s="27"/>
      <c r="O14" s="139" t="s">
        <v>21</v>
      </c>
      <c r="P14" s="153" t="s">
        <v>22</v>
      </c>
      <c r="Q14" s="155" t="s">
        <v>23</v>
      </c>
      <c r="R14" s="157" t="s">
        <v>24</v>
      </c>
    </row>
    <row r="15" spans="1:18" ht="13" customHeight="1" thickBot="1" x14ac:dyDescent="0.3">
      <c r="A15" s="134" t="s">
        <v>25</v>
      </c>
      <c r="B15" s="135"/>
      <c r="C15" s="136"/>
      <c r="D15" s="28"/>
      <c r="E15" s="21">
        <f>D15*(D13+E14)</f>
        <v>0</v>
      </c>
      <c r="F15" s="15"/>
      <c r="G15" s="16"/>
      <c r="H15" s="6"/>
      <c r="I15" s="146"/>
      <c r="J15" s="159" t="s">
        <v>26</v>
      </c>
      <c r="K15" s="160"/>
      <c r="L15" s="161"/>
      <c r="M15" s="29"/>
      <c r="N15" s="30"/>
      <c r="O15" s="140"/>
      <c r="P15" s="154"/>
      <c r="Q15" s="156"/>
      <c r="R15" s="158"/>
    </row>
    <row r="16" spans="1:18" ht="13" customHeight="1" thickBot="1" x14ac:dyDescent="0.3">
      <c r="A16" s="150" t="s">
        <v>27</v>
      </c>
      <c r="B16" s="151"/>
      <c r="C16" s="152"/>
      <c r="D16" s="129">
        <f>SUM(E14:E15)</f>
        <v>0</v>
      </c>
      <c r="E16" s="130"/>
      <c r="F16" s="15"/>
      <c r="G16" s="16"/>
      <c r="H16" s="6"/>
      <c r="I16" s="144" t="s">
        <v>28</v>
      </c>
      <c r="J16" s="162" t="s">
        <v>29</v>
      </c>
      <c r="K16" s="163"/>
      <c r="L16" s="164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150" t="s">
        <v>30</v>
      </c>
      <c r="B17" s="151"/>
      <c r="C17" s="152"/>
      <c r="D17" s="129">
        <f>D13+D16</f>
        <v>0</v>
      </c>
      <c r="E17" s="130"/>
      <c r="F17" s="177"/>
      <c r="G17" s="178"/>
      <c r="H17" s="6"/>
      <c r="I17" s="145"/>
      <c r="J17" s="131" t="s">
        <v>31</v>
      </c>
      <c r="K17" s="132"/>
      <c r="L17" s="133"/>
      <c r="M17" s="25"/>
      <c r="N17" s="27"/>
    </row>
    <row r="18" spans="1:16" ht="13" customHeight="1" thickBot="1" x14ac:dyDescent="0.3">
      <c r="A18" s="179" t="s">
        <v>32</v>
      </c>
      <c r="B18" s="180"/>
      <c r="C18" s="181"/>
      <c r="D18" s="37">
        <f>N35</f>
        <v>0</v>
      </c>
      <c r="E18" s="38">
        <f>((D13+D16)/(1-N35))*D18</f>
        <v>0</v>
      </c>
      <c r="F18" s="177"/>
      <c r="G18" s="178"/>
      <c r="H18" s="6"/>
      <c r="I18" s="145"/>
      <c r="J18" s="131" t="s">
        <v>33</v>
      </c>
      <c r="K18" s="132"/>
      <c r="L18" s="133"/>
      <c r="M18" s="25"/>
      <c r="N18" s="27"/>
      <c r="O18" s="19"/>
      <c r="P18" s="16"/>
    </row>
    <row r="19" spans="1:16" ht="13" customHeight="1" thickTop="1" thickBot="1" x14ac:dyDescent="0.3">
      <c r="A19" s="165" t="s">
        <v>34</v>
      </c>
      <c r="B19" s="166"/>
      <c r="C19" s="167"/>
      <c r="D19" s="168">
        <f>D17+E18</f>
        <v>0</v>
      </c>
      <c r="E19" s="169"/>
      <c r="F19" s="15"/>
      <c r="G19" s="16"/>
      <c r="H19" s="6"/>
      <c r="I19" s="145"/>
      <c r="J19" s="131" t="s">
        <v>35</v>
      </c>
      <c r="K19" s="132"/>
      <c r="L19" s="133"/>
      <c r="M19" s="25"/>
      <c r="N19" s="27"/>
      <c r="O19" s="170"/>
      <c r="P19" s="171"/>
    </row>
    <row r="20" spans="1:16" ht="13" customHeight="1" thickTop="1" thickBot="1" x14ac:dyDescent="0.3">
      <c r="A20" s="172" t="s">
        <v>36</v>
      </c>
      <c r="B20" s="173"/>
      <c r="C20" s="174"/>
      <c r="D20" s="175">
        <f>IF(D19=0,0,D19/E9)</f>
        <v>0</v>
      </c>
      <c r="E20" s="176" t="e">
        <f>D19+#REF!</f>
        <v>#REF!</v>
      </c>
      <c r="F20" s="177"/>
      <c r="G20" s="178"/>
      <c r="H20" s="6"/>
      <c r="I20" s="145"/>
      <c r="J20" s="131" t="s">
        <v>37</v>
      </c>
      <c r="K20" s="132"/>
      <c r="L20" s="133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8"/>
      <c r="G21" s="178"/>
      <c r="H21" s="6"/>
      <c r="I21" s="145"/>
      <c r="J21" s="131" t="s">
        <v>39</v>
      </c>
      <c r="K21" s="132"/>
      <c r="L21" s="133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46"/>
      <c r="J22" s="159" t="s">
        <v>41</v>
      </c>
      <c r="K22" s="160"/>
      <c r="L22" s="161"/>
      <c r="M22" s="29"/>
      <c r="N22" s="30"/>
      <c r="O22" s="177"/>
      <c r="P22" s="178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44" t="s">
        <v>43</v>
      </c>
      <c r="J23" s="162" t="s">
        <v>44</v>
      </c>
      <c r="K23" s="163"/>
      <c r="L23" s="164"/>
      <c r="M23" s="31"/>
      <c r="N23" s="26"/>
      <c r="O23" s="177"/>
      <c r="P23" s="178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45"/>
      <c r="J24" s="131" t="s">
        <v>46</v>
      </c>
      <c r="K24" s="132"/>
      <c r="L24" s="133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45"/>
      <c r="J25" s="131" t="s">
        <v>47</v>
      </c>
      <c r="K25" s="132"/>
      <c r="L25" s="133"/>
      <c r="M25" s="25"/>
      <c r="N25" s="27"/>
      <c r="O25" s="177"/>
      <c r="P25" s="178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46"/>
      <c r="J26" s="159" t="s">
        <v>48</v>
      </c>
      <c r="K26" s="160"/>
      <c r="L26" s="161"/>
      <c r="M26" s="29"/>
      <c r="N26" s="30"/>
      <c r="O26" s="178"/>
      <c r="P26" s="178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82" t="s">
        <v>49</v>
      </c>
      <c r="J27" s="183"/>
      <c r="K27" s="183"/>
      <c r="L27" s="184"/>
      <c r="M27" s="185">
        <f>SUM(N9:N26)</f>
        <v>0</v>
      </c>
      <c r="N27" s="186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7" t="s">
        <v>52</v>
      </c>
      <c r="B30" s="188"/>
      <c r="C30" s="189" t="s">
        <v>53</v>
      </c>
      <c r="D30" s="190"/>
      <c r="E30" s="191"/>
      <c r="F30" s="189" t="s">
        <v>54</v>
      </c>
      <c r="G30" s="190"/>
      <c r="H30" s="190"/>
      <c r="I30" s="190"/>
      <c r="J30" s="191"/>
      <c r="K30" s="47"/>
      <c r="L30" s="189" t="s">
        <v>55</v>
      </c>
      <c r="M30" s="191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92" t="s">
        <v>58</v>
      </c>
      <c r="D31" s="193"/>
      <c r="E31" s="51">
        <v>8.3299999999999999E-2</v>
      </c>
      <c r="F31" s="194" t="s">
        <v>59</v>
      </c>
      <c r="G31" s="195"/>
      <c r="H31" s="195"/>
      <c r="I31" s="192"/>
      <c r="J31" s="52"/>
      <c r="K31" s="53"/>
      <c r="L31" s="196" t="s">
        <v>60</v>
      </c>
      <c r="M31" s="197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98" t="s">
        <v>63</v>
      </c>
      <c r="G32" s="199"/>
      <c r="H32" s="199"/>
      <c r="I32" s="200"/>
      <c r="J32" s="59">
        <f>B36*J31</f>
        <v>0</v>
      </c>
      <c r="K32" s="53"/>
      <c r="L32" s="201" t="s">
        <v>64</v>
      </c>
      <c r="M32" s="202"/>
      <c r="N32" s="60"/>
    </row>
    <row r="33" spans="1:16" ht="13" customHeight="1" thickBot="1" x14ac:dyDescent="0.3">
      <c r="A33" s="55" t="s">
        <v>65</v>
      </c>
      <c r="B33" s="56">
        <v>0.01</v>
      </c>
      <c r="C33" s="198" t="s">
        <v>66</v>
      </c>
      <c r="D33" s="200"/>
      <c r="E33" s="61">
        <v>0.1111</v>
      </c>
      <c r="F33" s="203" t="s">
        <v>67</v>
      </c>
      <c r="G33" s="204"/>
      <c r="H33" s="204"/>
      <c r="I33" s="205"/>
      <c r="J33" s="62">
        <f>(((0.08*0.5*0.9*(1+(5/56)+(5/56)+(1/3)*(5/56)))))</f>
        <v>4.3499999999999997E-2</v>
      </c>
      <c r="K33" s="6"/>
      <c r="L33" s="201" t="s">
        <v>68</v>
      </c>
      <c r="M33" s="202"/>
      <c r="N33" s="60"/>
    </row>
    <row r="34" spans="1:16" ht="13" customHeight="1" thickBot="1" x14ac:dyDescent="0.3">
      <c r="A34" s="55" t="s">
        <v>69</v>
      </c>
      <c r="B34" s="56">
        <v>2E-3</v>
      </c>
      <c r="C34" s="200" t="s">
        <v>70</v>
      </c>
      <c r="D34" s="217"/>
      <c r="E34" s="63"/>
      <c r="F34" s="206" t="s">
        <v>71</v>
      </c>
      <c r="G34" s="208"/>
      <c r="H34" s="208"/>
      <c r="I34" s="207"/>
      <c r="J34" s="64">
        <f>SUM(J31:J33)</f>
        <v>4.3499999999999997E-2</v>
      </c>
      <c r="K34" s="6"/>
      <c r="L34" s="218" t="s">
        <v>72</v>
      </c>
      <c r="M34" s="219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206" t="s">
        <v>75</v>
      </c>
      <c r="M35" s="220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89" t="s">
        <v>80</v>
      </c>
      <c r="G37" s="190"/>
      <c r="H37" s="190"/>
      <c r="I37" s="190"/>
      <c r="J37" s="191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221" t="s">
        <v>82</v>
      </c>
      <c r="D38" s="222"/>
      <c r="E38" s="71"/>
      <c r="F38" s="223" t="s">
        <v>83</v>
      </c>
      <c r="G38" s="224"/>
      <c r="H38" s="224"/>
      <c r="I38" s="225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206" t="s">
        <v>86</v>
      </c>
      <c r="D39" s="207"/>
      <c r="E39" s="64">
        <f>SUM(E31:E38)</f>
        <v>0.19440000000000002</v>
      </c>
      <c r="F39" s="206" t="s">
        <v>87</v>
      </c>
      <c r="G39" s="208"/>
      <c r="H39" s="208"/>
      <c r="I39" s="207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7.15" customHeight="1" thickBot="1" x14ac:dyDescent="0.3">
      <c r="A43" s="6"/>
      <c r="B43" s="6"/>
      <c r="C43" s="6"/>
      <c r="D43" s="41"/>
      <c r="E43" s="6"/>
      <c r="F43" s="6"/>
      <c r="G43" s="6"/>
      <c r="H43" s="6"/>
      <c r="I43" s="209" t="s">
        <v>91</v>
      </c>
      <c r="J43" s="210"/>
      <c r="K43" s="210"/>
      <c r="L43" s="210"/>
      <c r="M43" s="210"/>
      <c r="N43" s="211"/>
      <c r="O43" s="6"/>
      <c r="P43" s="6"/>
    </row>
    <row r="44" spans="1:16" ht="30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212" t="s">
        <v>93</v>
      </c>
      <c r="J44" s="213"/>
      <c r="K44" s="213"/>
      <c r="L44" s="213"/>
      <c r="M44" s="214"/>
      <c r="N44" s="84"/>
      <c r="O44" s="6"/>
      <c r="P44" s="6"/>
    </row>
    <row r="45" spans="1:16" ht="39" customHeight="1" thickBot="1" x14ac:dyDescent="0.3">
      <c r="A45" s="189" t="s">
        <v>4</v>
      </c>
      <c r="B45" s="215"/>
      <c r="C45" s="85" t="s">
        <v>94</v>
      </c>
      <c r="D45" s="85" t="s">
        <v>95</v>
      </c>
      <c r="E45" s="85" t="s">
        <v>96</v>
      </c>
      <c r="F45" s="216" t="s">
        <v>97</v>
      </c>
      <c r="G45" s="118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243" t="str">
        <f>D7</f>
        <v>(Descrição do Cargo)</v>
      </c>
      <c r="B46" s="244"/>
      <c r="C46" s="90"/>
      <c r="D46" s="90"/>
      <c r="E46" s="91">
        <f>D19</f>
        <v>0</v>
      </c>
      <c r="F46" s="245"/>
      <c r="G46" s="246"/>
      <c r="H46" s="6"/>
      <c r="I46" s="247" t="s">
        <v>99</v>
      </c>
      <c r="J46" s="233"/>
      <c r="K46" s="233"/>
      <c r="L46" s="233"/>
      <c r="M46" s="234"/>
      <c r="N46" s="89"/>
      <c r="O46" s="6"/>
      <c r="P46" s="6"/>
    </row>
    <row r="47" spans="1:16" ht="18" customHeight="1" thickBot="1" x14ac:dyDescent="0.3">
      <c r="A47" s="248" t="s">
        <v>100</v>
      </c>
      <c r="B47" s="249"/>
      <c r="C47" s="249"/>
      <c r="D47" s="249"/>
      <c r="E47" s="250"/>
      <c r="F47" s="251">
        <f>IF(D46=0,0,ROUND(((E46/D46)*F46),2))</f>
        <v>0</v>
      </c>
      <c r="G47" s="252"/>
      <c r="H47" s="6"/>
      <c r="I47" s="232" t="s">
        <v>101</v>
      </c>
      <c r="J47" s="233"/>
      <c r="K47" s="233"/>
      <c r="L47" s="233"/>
      <c r="M47" s="234"/>
      <c r="N47" s="92"/>
      <c r="O47" s="6"/>
      <c r="P47" s="6"/>
    </row>
    <row r="48" spans="1:16" ht="18" customHeight="1" thickTop="1" thickBot="1" x14ac:dyDescent="0.3">
      <c r="A48" s="227" t="s">
        <v>102</v>
      </c>
      <c r="B48" s="228"/>
      <c r="C48" s="228"/>
      <c r="D48" s="228"/>
      <c r="E48" s="229"/>
      <c r="F48" s="230">
        <f>F47*C46</f>
        <v>0</v>
      </c>
      <c r="G48" s="231"/>
      <c r="H48" s="6"/>
      <c r="I48" s="232" t="s">
        <v>103</v>
      </c>
      <c r="J48" s="233"/>
      <c r="K48" s="233"/>
      <c r="L48" s="233"/>
      <c r="M48" s="234"/>
      <c r="N48" s="92"/>
      <c r="O48" s="6"/>
      <c r="P48" s="6"/>
    </row>
    <row r="49" spans="1:17" ht="18" customHeight="1" thickTop="1" thickBot="1" x14ac:dyDescent="0.3">
      <c r="A49" s="235" t="s">
        <v>104</v>
      </c>
      <c r="B49" s="236"/>
      <c r="C49" s="236"/>
      <c r="D49" s="236"/>
      <c r="E49" s="237"/>
      <c r="F49" s="238">
        <f>F48*N49</f>
        <v>0</v>
      </c>
      <c r="G49" s="239"/>
      <c r="H49" s="6"/>
      <c r="I49" s="240" t="s">
        <v>105</v>
      </c>
      <c r="J49" s="241"/>
      <c r="K49" s="241"/>
      <c r="L49" s="241"/>
      <c r="M49" s="242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226" t="s">
        <v>107</v>
      </c>
      <c r="B51" s="226"/>
      <c r="C51" s="226"/>
      <c r="D51" s="226"/>
      <c r="E51" s="226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password="9210" sheet="1" selectLockedCells="1"/>
  <protectedRanges>
    <protectedRange sqref="D7" name="Intervalo1"/>
  </protectedRanges>
  <mergeCells count="102"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96521-B8CB-4714-8F44-903AB96AB566}">
  <sheetPr>
    <pageSetUpPr fitToPage="1"/>
  </sheetPr>
  <dimension ref="A1:R61"/>
  <sheetViews>
    <sheetView showGridLines="0" zoomScale="80" zoomScaleNormal="80" workbookViewId="0">
      <selection activeCell="M11" sqref="M11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8.726562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8.726562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8.726562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8.726562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8.726562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8.726562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8.726562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8.726562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8.726562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8.726562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8.726562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8.726562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8.726562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8.726562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8.726562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8.726562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8.726562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8.726562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8.726562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8.726562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8.726562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8.726562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8.726562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8.726562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8.726562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8.726562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8.726562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8.726562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8.726562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8.726562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8.726562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8.726562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8.726562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8.726562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8.726562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8.726562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8.726562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8.726562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8.726562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8.726562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8.726562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8.726562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8.726562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8.726562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8.726562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8.726562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8.726562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8.726562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8.726562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8.726562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8.726562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8.726562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8.726562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8.726562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8.726562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8.726562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8.726562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8.726562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8.726562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8.726562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8.726562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8.726562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8.726562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8.726562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114" t="s">
        <v>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115" t="s">
        <v>1</v>
      </c>
      <c r="B5" s="115"/>
      <c r="C5" s="115"/>
      <c r="D5" s="115"/>
      <c r="E5" s="115"/>
      <c r="F5" s="115"/>
      <c r="G5" s="115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116" t="s">
        <v>2</v>
      </c>
      <c r="B6" s="117"/>
      <c r="C6" s="117"/>
      <c r="D6" s="117"/>
      <c r="E6" s="118"/>
      <c r="F6" s="7"/>
      <c r="G6" s="7"/>
      <c r="H6" s="6"/>
      <c r="I6" s="116" t="s">
        <v>3</v>
      </c>
      <c r="J6" s="117"/>
      <c r="K6" s="117"/>
      <c r="L6" s="117"/>
      <c r="M6" s="117"/>
      <c r="N6" s="118"/>
      <c r="O6" s="8"/>
      <c r="P6" s="7"/>
    </row>
    <row r="7" spans="1:18" ht="42" customHeight="1" x14ac:dyDescent="0.25">
      <c r="A7" s="119" t="s">
        <v>4</v>
      </c>
      <c r="B7" s="120"/>
      <c r="C7" s="121"/>
      <c r="D7" s="125" t="s">
        <v>5</v>
      </c>
      <c r="E7" s="126"/>
      <c r="F7" s="122"/>
      <c r="G7" s="123"/>
      <c r="H7" s="6"/>
      <c r="I7" s="122" t="s">
        <v>4</v>
      </c>
      <c r="J7" s="123"/>
      <c r="K7" s="123"/>
      <c r="L7" s="124"/>
      <c r="M7" s="127" t="str">
        <f>D7</f>
        <v>(Descrição do Cargo)</v>
      </c>
      <c r="N7" s="128"/>
      <c r="O7" s="122"/>
      <c r="P7" s="123"/>
    </row>
    <row r="8" spans="1:18" ht="13" customHeight="1" thickBot="1" x14ac:dyDescent="0.3">
      <c r="A8" s="122"/>
      <c r="B8" s="123"/>
      <c r="C8" s="124"/>
      <c r="D8" s="9" t="s">
        <v>6</v>
      </c>
      <c r="E8" s="10" t="s">
        <v>7</v>
      </c>
      <c r="F8" s="11"/>
      <c r="G8" s="12"/>
      <c r="H8" s="6"/>
      <c r="I8" s="122"/>
      <c r="J8" s="123"/>
      <c r="K8" s="123"/>
      <c r="L8" s="124"/>
      <c r="M8" s="9" t="s">
        <v>6</v>
      </c>
      <c r="N8" s="10" t="s">
        <v>7</v>
      </c>
      <c r="O8" s="11"/>
      <c r="P8" s="12"/>
    </row>
    <row r="9" spans="1:18" ht="13" customHeight="1" x14ac:dyDescent="0.25">
      <c r="A9" s="141" t="s">
        <v>8</v>
      </c>
      <c r="B9" s="142"/>
      <c r="C9" s="143"/>
      <c r="D9" s="13"/>
      <c r="E9" s="14">
        <f>SUM(N9:N15)</f>
        <v>0</v>
      </c>
      <c r="F9" s="15"/>
      <c r="G9" s="16"/>
      <c r="H9" s="6"/>
      <c r="I9" s="144" t="s">
        <v>9</v>
      </c>
      <c r="J9" s="147" t="s">
        <v>10</v>
      </c>
      <c r="K9" s="148"/>
      <c r="L9" s="149"/>
      <c r="M9" s="17"/>
      <c r="N9" s="18"/>
      <c r="O9" s="19"/>
      <c r="P9" s="16"/>
    </row>
    <row r="10" spans="1:18" ht="13" customHeight="1" x14ac:dyDescent="0.25">
      <c r="A10" s="134" t="s">
        <v>11</v>
      </c>
      <c r="B10" s="135"/>
      <c r="C10" s="136"/>
      <c r="D10" s="20">
        <f>J41</f>
        <v>0.64160720000000016</v>
      </c>
      <c r="E10" s="21">
        <f>E9*J41</f>
        <v>0</v>
      </c>
      <c r="F10" s="15"/>
      <c r="G10" s="16"/>
      <c r="H10" s="6"/>
      <c r="I10" s="145"/>
      <c r="J10" s="131" t="s">
        <v>12</v>
      </c>
      <c r="K10" s="132"/>
      <c r="L10" s="133"/>
      <c r="M10" s="22"/>
      <c r="N10" s="23">
        <f>M10*N9</f>
        <v>0</v>
      </c>
      <c r="O10" s="19"/>
      <c r="P10" s="16"/>
    </row>
    <row r="11" spans="1:18" ht="13" customHeight="1" x14ac:dyDescent="0.25">
      <c r="A11" s="134" t="s">
        <v>13</v>
      </c>
      <c r="B11" s="135"/>
      <c r="C11" s="136"/>
      <c r="D11" s="20"/>
      <c r="E11" s="21">
        <f>SUM(N16:N22)</f>
        <v>0</v>
      </c>
      <c r="F11" s="15"/>
      <c r="G11" s="16"/>
      <c r="H11" s="24"/>
      <c r="I11" s="145"/>
      <c r="J11" s="131" t="s">
        <v>14</v>
      </c>
      <c r="K11" s="132"/>
      <c r="L11" s="133"/>
      <c r="M11" s="22"/>
      <c r="N11" s="23">
        <f>N46*M11</f>
        <v>0</v>
      </c>
      <c r="O11" s="19"/>
      <c r="P11" s="16"/>
    </row>
    <row r="12" spans="1:18" ht="13" customHeight="1" x14ac:dyDescent="0.25">
      <c r="A12" s="134" t="s">
        <v>15</v>
      </c>
      <c r="B12" s="135"/>
      <c r="C12" s="136"/>
      <c r="D12" s="20"/>
      <c r="E12" s="21">
        <f>SUM(N23:N26)</f>
        <v>0</v>
      </c>
      <c r="F12" s="15"/>
      <c r="G12" s="16"/>
      <c r="H12" s="6"/>
      <c r="I12" s="145"/>
      <c r="J12" s="131" t="s">
        <v>16</v>
      </c>
      <c r="K12" s="132"/>
      <c r="L12" s="133"/>
      <c r="M12" s="25"/>
      <c r="N12" s="26"/>
      <c r="O12" s="19"/>
      <c r="P12" s="16"/>
    </row>
    <row r="13" spans="1:18" ht="13" customHeight="1" thickBot="1" x14ac:dyDescent="0.3">
      <c r="A13" s="150" t="s">
        <v>17</v>
      </c>
      <c r="B13" s="151"/>
      <c r="C13" s="152"/>
      <c r="D13" s="129">
        <f>SUM(E9:E12)</f>
        <v>0</v>
      </c>
      <c r="E13" s="130"/>
      <c r="F13" s="15"/>
      <c r="G13" s="16"/>
      <c r="H13" s="6"/>
      <c r="I13" s="145"/>
      <c r="J13" s="131" t="s">
        <v>18</v>
      </c>
      <c r="K13" s="132"/>
      <c r="L13" s="133"/>
      <c r="M13" s="25"/>
      <c r="N13" s="27"/>
      <c r="O13" s="19"/>
      <c r="P13" s="16"/>
    </row>
    <row r="14" spans="1:18" ht="13" customHeight="1" x14ac:dyDescent="0.25">
      <c r="A14" s="134" t="s">
        <v>19</v>
      </c>
      <c r="B14" s="135"/>
      <c r="C14" s="136"/>
      <c r="D14" s="28"/>
      <c r="E14" s="21">
        <f>D13*D14</f>
        <v>0</v>
      </c>
      <c r="F14" s="137"/>
      <c r="G14" s="138"/>
      <c r="H14" s="6"/>
      <c r="I14" s="145"/>
      <c r="J14" s="131" t="s">
        <v>20</v>
      </c>
      <c r="K14" s="132"/>
      <c r="L14" s="133"/>
      <c r="M14" s="25"/>
      <c r="N14" s="27"/>
      <c r="O14" s="139" t="s">
        <v>21</v>
      </c>
      <c r="P14" s="153" t="s">
        <v>22</v>
      </c>
      <c r="Q14" s="155" t="s">
        <v>23</v>
      </c>
      <c r="R14" s="157" t="s">
        <v>24</v>
      </c>
    </row>
    <row r="15" spans="1:18" ht="13" customHeight="1" thickBot="1" x14ac:dyDescent="0.3">
      <c r="A15" s="134" t="s">
        <v>25</v>
      </c>
      <c r="B15" s="135"/>
      <c r="C15" s="136"/>
      <c r="D15" s="28"/>
      <c r="E15" s="21">
        <f>D15*(D13+E14)</f>
        <v>0</v>
      </c>
      <c r="F15" s="15"/>
      <c r="G15" s="16"/>
      <c r="H15" s="6"/>
      <c r="I15" s="146"/>
      <c r="J15" s="159" t="s">
        <v>26</v>
      </c>
      <c r="K15" s="160"/>
      <c r="L15" s="161"/>
      <c r="M15" s="29"/>
      <c r="N15" s="30"/>
      <c r="O15" s="140"/>
      <c r="P15" s="154"/>
      <c r="Q15" s="156"/>
      <c r="R15" s="158"/>
    </row>
    <row r="16" spans="1:18" ht="13" customHeight="1" thickBot="1" x14ac:dyDescent="0.3">
      <c r="A16" s="150" t="s">
        <v>27</v>
      </c>
      <c r="B16" s="151"/>
      <c r="C16" s="152"/>
      <c r="D16" s="129">
        <f>SUM(E14:E15)</f>
        <v>0</v>
      </c>
      <c r="E16" s="130"/>
      <c r="F16" s="15"/>
      <c r="G16" s="16"/>
      <c r="H16" s="6"/>
      <c r="I16" s="144" t="s">
        <v>28</v>
      </c>
      <c r="J16" s="162" t="s">
        <v>29</v>
      </c>
      <c r="K16" s="163"/>
      <c r="L16" s="164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150" t="s">
        <v>30</v>
      </c>
      <c r="B17" s="151"/>
      <c r="C17" s="152"/>
      <c r="D17" s="129">
        <f>D13+D16</f>
        <v>0</v>
      </c>
      <c r="E17" s="130"/>
      <c r="F17" s="177"/>
      <c r="G17" s="178"/>
      <c r="H17" s="6"/>
      <c r="I17" s="145"/>
      <c r="J17" s="131" t="s">
        <v>31</v>
      </c>
      <c r="K17" s="132"/>
      <c r="L17" s="133"/>
      <c r="M17" s="25"/>
      <c r="N17" s="27"/>
    </row>
    <row r="18" spans="1:16" ht="13" customHeight="1" thickBot="1" x14ac:dyDescent="0.3">
      <c r="A18" s="179" t="s">
        <v>32</v>
      </c>
      <c r="B18" s="180"/>
      <c r="C18" s="181"/>
      <c r="D18" s="37">
        <f>N35</f>
        <v>0</v>
      </c>
      <c r="E18" s="38">
        <f>((D13+D16)/(1-N35))*D18</f>
        <v>0</v>
      </c>
      <c r="F18" s="177"/>
      <c r="G18" s="178"/>
      <c r="H18" s="6"/>
      <c r="I18" s="145"/>
      <c r="J18" s="131" t="s">
        <v>33</v>
      </c>
      <c r="K18" s="132"/>
      <c r="L18" s="133"/>
      <c r="M18" s="25"/>
      <c r="N18" s="27"/>
      <c r="O18" s="19"/>
      <c r="P18" s="16"/>
    </row>
    <row r="19" spans="1:16" ht="13" customHeight="1" thickTop="1" thickBot="1" x14ac:dyDescent="0.3">
      <c r="A19" s="165" t="s">
        <v>34</v>
      </c>
      <c r="B19" s="166"/>
      <c r="C19" s="167"/>
      <c r="D19" s="168">
        <f>D17+E18</f>
        <v>0</v>
      </c>
      <c r="E19" s="169"/>
      <c r="F19" s="15"/>
      <c r="G19" s="16"/>
      <c r="H19" s="6"/>
      <c r="I19" s="145"/>
      <c r="J19" s="131" t="s">
        <v>35</v>
      </c>
      <c r="K19" s="132"/>
      <c r="L19" s="133"/>
      <c r="M19" s="25"/>
      <c r="N19" s="27"/>
      <c r="O19" s="170"/>
      <c r="P19" s="171"/>
    </row>
    <row r="20" spans="1:16" ht="13" customHeight="1" thickTop="1" thickBot="1" x14ac:dyDescent="0.3">
      <c r="A20" s="172" t="s">
        <v>36</v>
      </c>
      <c r="B20" s="173"/>
      <c r="C20" s="174"/>
      <c r="D20" s="175">
        <f>IF(D19=0,0,D19/E9)</f>
        <v>0</v>
      </c>
      <c r="E20" s="176" t="e">
        <f>D19+#REF!</f>
        <v>#REF!</v>
      </c>
      <c r="F20" s="177"/>
      <c r="G20" s="178"/>
      <c r="H20" s="6"/>
      <c r="I20" s="145"/>
      <c r="J20" s="131" t="s">
        <v>37</v>
      </c>
      <c r="K20" s="132"/>
      <c r="L20" s="133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8"/>
      <c r="G21" s="178"/>
      <c r="H21" s="6"/>
      <c r="I21" s="145"/>
      <c r="J21" s="131" t="s">
        <v>39</v>
      </c>
      <c r="K21" s="132"/>
      <c r="L21" s="133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46"/>
      <c r="J22" s="159" t="s">
        <v>41</v>
      </c>
      <c r="K22" s="160"/>
      <c r="L22" s="161"/>
      <c r="M22" s="29"/>
      <c r="N22" s="30"/>
      <c r="O22" s="177"/>
      <c r="P22" s="178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44" t="s">
        <v>43</v>
      </c>
      <c r="J23" s="162" t="s">
        <v>44</v>
      </c>
      <c r="K23" s="163"/>
      <c r="L23" s="164"/>
      <c r="M23" s="31"/>
      <c r="N23" s="26"/>
      <c r="O23" s="177"/>
      <c r="P23" s="178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45"/>
      <c r="J24" s="131" t="s">
        <v>46</v>
      </c>
      <c r="K24" s="132"/>
      <c r="L24" s="133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45"/>
      <c r="J25" s="131" t="s">
        <v>47</v>
      </c>
      <c r="K25" s="132"/>
      <c r="L25" s="133"/>
      <c r="M25" s="25"/>
      <c r="N25" s="27"/>
      <c r="O25" s="177"/>
      <c r="P25" s="178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46"/>
      <c r="J26" s="159" t="s">
        <v>48</v>
      </c>
      <c r="K26" s="160"/>
      <c r="L26" s="161"/>
      <c r="M26" s="29"/>
      <c r="N26" s="30"/>
      <c r="O26" s="178"/>
      <c r="P26" s="178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82" t="s">
        <v>49</v>
      </c>
      <c r="J27" s="183"/>
      <c r="K27" s="183"/>
      <c r="L27" s="184"/>
      <c r="M27" s="185">
        <f>SUM(N9:N26)</f>
        <v>0</v>
      </c>
      <c r="N27" s="186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7" t="s">
        <v>52</v>
      </c>
      <c r="B30" s="188"/>
      <c r="C30" s="189" t="s">
        <v>53</v>
      </c>
      <c r="D30" s="190"/>
      <c r="E30" s="191"/>
      <c r="F30" s="189" t="s">
        <v>54</v>
      </c>
      <c r="G30" s="190"/>
      <c r="H30" s="190"/>
      <c r="I30" s="190"/>
      <c r="J30" s="191"/>
      <c r="K30" s="47"/>
      <c r="L30" s="189" t="s">
        <v>55</v>
      </c>
      <c r="M30" s="191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92" t="s">
        <v>58</v>
      </c>
      <c r="D31" s="193"/>
      <c r="E31" s="51">
        <v>8.3299999999999999E-2</v>
      </c>
      <c r="F31" s="194" t="s">
        <v>59</v>
      </c>
      <c r="G31" s="195"/>
      <c r="H31" s="195"/>
      <c r="I31" s="192"/>
      <c r="J31" s="52"/>
      <c r="K31" s="53"/>
      <c r="L31" s="196" t="s">
        <v>60</v>
      </c>
      <c r="M31" s="197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98" t="s">
        <v>63</v>
      </c>
      <c r="G32" s="199"/>
      <c r="H32" s="199"/>
      <c r="I32" s="200"/>
      <c r="J32" s="59">
        <f>B36*J31</f>
        <v>0</v>
      </c>
      <c r="K32" s="53"/>
      <c r="L32" s="201" t="s">
        <v>64</v>
      </c>
      <c r="M32" s="202"/>
      <c r="N32" s="60"/>
    </row>
    <row r="33" spans="1:16" ht="13" customHeight="1" thickBot="1" x14ac:dyDescent="0.3">
      <c r="A33" s="55" t="s">
        <v>65</v>
      </c>
      <c r="B33" s="56">
        <v>0.01</v>
      </c>
      <c r="C33" s="198" t="s">
        <v>66</v>
      </c>
      <c r="D33" s="200"/>
      <c r="E33" s="61">
        <v>0.1111</v>
      </c>
      <c r="F33" s="203" t="s">
        <v>67</v>
      </c>
      <c r="G33" s="204"/>
      <c r="H33" s="204"/>
      <c r="I33" s="205"/>
      <c r="J33" s="62">
        <f>(((0.08*0.5*0.9*(1+(5/56)+(5/56)+(1/3)*(5/56)))))</f>
        <v>4.3499999999999997E-2</v>
      </c>
      <c r="K33" s="6"/>
      <c r="L33" s="201" t="s">
        <v>68</v>
      </c>
      <c r="M33" s="202"/>
      <c r="N33" s="60"/>
    </row>
    <row r="34" spans="1:16" ht="13" customHeight="1" thickBot="1" x14ac:dyDescent="0.3">
      <c r="A34" s="55" t="s">
        <v>69</v>
      </c>
      <c r="B34" s="56">
        <v>2E-3</v>
      </c>
      <c r="C34" s="200" t="s">
        <v>70</v>
      </c>
      <c r="D34" s="217"/>
      <c r="E34" s="63"/>
      <c r="F34" s="206" t="s">
        <v>71</v>
      </c>
      <c r="G34" s="208"/>
      <c r="H34" s="208"/>
      <c r="I34" s="207"/>
      <c r="J34" s="64">
        <f>SUM(J31:J33)</f>
        <v>4.3499999999999997E-2</v>
      </c>
      <c r="K34" s="6"/>
      <c r="L34" s="218" t="s">
        <v>72</v>
      </c>
      <c r="M34" s="219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206" t="s">
        <v>75</v>
      </c>
      <c r="M35" s="220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89" t="s">
        <v>80</v>
      </c>
      <c r="G37" s="190"/>
      <c r="H37" s="190"/>
      <c r="I37" s="190"/>
      <c r="J37" s="191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221" t="s">
        <v>82</v>
      </c>
      <c r="D38" s="222"/>
      <c r="E38" s="71"/>
      <c r="F38" s="223" t="s">
        <v>83</v>
      </c>
      <c r="G38" s="224"/>
      <c r="H38" s="224"/>
      <c r="I38" s="225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206" t="s">
        <v>86</v>
      </c>
      <c r="D39" s="207"/>
      <c r="E39" s="64">
        <f>SUM(E31:E38)</f>
        <v>0.19440000000000002</v>
      </c>
      <c r="F39" s="206" t="s">
        <v>87</v>
      </c>
      <c r="G39" s="208"/>
      <c r="H39" s="208"/>
      <c r="I39" s="207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7.15" customHeight="1" thickBot="1" x14ac:dyDescent="0.3">
      <c r="A43" s="6"/>
      <c r="B43" s="6"/>
      <c r="C43" s="6"/>
      <c r="D43" s="41"/>
      <c r="E43" s="6"/>
      <c r="F43" s="6"/>
      <c r="G43" s="6"/>
      <c r="H43" s="6"/>
      <c r="I43" s="209" t="s">
        <v>91</v>
      </c>
      <c r="J43" s="210"/>
      <c r="K43" s="210"/>
      <c r="L43" s="210"/>
      <c r="M43" s="210"/>
      <c r="N43" s="211"/>
      <c r="O43" s="6"/>
      <c r="P43" s="6"/>
    </row>
    <row r="44" spans="1:16" ht="30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212" t="s">
        <v>93</v>
      </c>
      <c r="J44" s="213"/>
      <c r="K44" s="213"/>
      <c r="L44" s="213"/>
      <c r="M44" s="214"/>
      <c r="N44" s="84"/>
      <c r="O44" s="6"/>
      <c r="P44" s="6"/>
    </row>
    <row r="45" spans="1:16" ht="39" customHeight="1" thickBot="1" x14ac:dyDescent="0.3">
      <c r="A45" s="189" t="s">
        <v>4</v>
      </c>
      <c r="B45" s="215"/>
      <c r="C45" s="85" t="s">
        <v>94</v>
      </c>
      <c r="D45" s="85" t="s">
        <v>95</v>
      </c>
      <c r="E45" s="85" t="s">
        <v>96</v>
      </c>
      <c r="F45" s="216" t="s">
        <v>97</v>
      </c>
      <c r="G45" s="118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243" t="str">
        <f>D7</f>
        <v>(Descrição do Cargo)</v>
      </c>
      <c r="B46" s="244"/>
      <c r="C46" s="90"/>
      <c r="D46" s="90"/>
      <c r="E46" s="91">
        <f>D19</f>
        <v>0</v>
      </c>
      <c r="F46" s="245"/>
      <c r="G46" s="246"/>
      <c r="H46" s="6"/>
      <c r="I46" s="247" t="s">
        <v>99</v>
      </c>
      <c r="J46" s="233"/>
      <c r="K46" s="233"/>
      <c r="L46" s="233"/>
      <c r="M46" s="234"/>
      <c r="N46" s="89"/>
      <c r="O46" s="6"/>
      <c r="P46" s="6"/>
    </row>
    <row r="47" spans="1:16" ht="18" customHeight="1" thickBot="1" x14ac:dyDescent="0.3">
      <c r="A47" s="248" t="s">
        <v>100</v>
      </c>
      <c r="B47" s="249"/>
      <c r="C47" s="249"/>
      <c r="D47" s="249"/>
      <c r="E47" s="250"/>
      <c r="F47" s="251">
        <f>IF(D46=0,0,ROUND(((E46/D46)*F46),2))</f>
        <v>0</v>
      </c>
      <c r="G47" s="252"/>
      <c r="H47" s="6"/>
      <c r="I47" s="232" t="s">
        <v>101</v>
      </c>
      <c r="J47" s="233"/>
      <c r="K47" s="233"/>
      <c r="L47" s="233"/>
      <c r="M47" s="234"/>
      <c r="N47" s="92"/>
      <c r="O47" s="6"/>
      <c r="P47" s="6"/>
    </row>
    <row r="48" spans="1:16" ht="18" customHeight="1" thickTop="1" thickBot="1" x14ac:dyDescent="0.3">
      <c r="A48" s="227" t="s">
        <v>102</v>
      </c>
      <c r="B48" s="228"/>
      <c r="C48" s="228"/>
      <c r="D48" s="228"/>
      <c r="E48" s="229"/>
      <c r="F48" s="230">
        <f>F47*C46</f>
        <v>0</v>
      </c>
      <c r="G48" s="231"/>
      <c r="H48" s="6"/>
      <c r="I48" s="232" t="s">
        <v>103</v>
      </c>
      <c r="J48" s="233"/>
      <c r="K48" s="233"/>
      <c r="L48" s="233"/>
      <c r="M48" s="234"/>
      <c r="N48" s="92"/>
      <c r="O48" s="6"/>
      <c r="P48" s="6"/>
    </row>
    <row r="49" spans="1:17" ht="18" customHeight="1" thickTop="1" thickBot="1" x14ac:dyDescent="0.3">
      <c r="A49" s="235" t="s">
        <v>104</v>
      </c>
      <c r="B49" s="236"/>
      <c r="C49" s="236"/>
      <c r="D49" s="236"/>
      <c r="E49" s="237"/>
      <c r="F49" s="238">
        <f>F48*N49</f>
        <v>0</v>
      </c>
      <c r="G49" s="239"/>
      <c r="H49" s="6"/>
      <c r="I49" s="240" t="s">
        <v>105</v>
      </c>
      <c r="J49" s="241"/>
      <c r="K49" s="241"/>
      <c r="L49" s="241"/>
      <c r="M49" s="242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226" t="s">
        <v>107</v>
      </c>
      <c r="B51" s="226"/>
      <c r="C51" s="226"/>
      <c r="D51" s="226"/>
      <c r="E51" s="226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password="9210" sheet="1" selectLockedCells="1"/>
  <protectedRanges>
    <protectedRange sqref="D7" name="Intervalo1"/>
  </protectedRanges>
  <mergeCells count="102"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6A96C-AE43-41BE-B2D4-80818A010F12}">
  <sheetPr>
    <pageSetUpPr fitToPage="1"/>
  </sheetPr>
  <dimension ref="A1:R61"/>
  <sheetViews>
    <sheetView showGridLines="0" topLeftCell="A32" zoomScale="80" zoomScaleNormal="80" workbookViewId="0">
      <selection activeCell="C46" sqref="C46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8.726562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8.726562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8.726562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8.726562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8.726562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8.726562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8.726562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8.726562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8.726562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8.726562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8.726562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8.726562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8.726562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8.726562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8.726562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8.726562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8.726562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8.726562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8.726562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8.726562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8.726562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8.726562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8.726562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8.726562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8.726562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8.726562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8.726562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8.726562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8.726562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8.726562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8.726562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8.726562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8.726562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8.726562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8.726562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8.726562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8.726562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8.726562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8.726562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8.726562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8.726562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8.726562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8.726562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8.726562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8.726562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8.726562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8.726562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8.726562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8.726562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8.726562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8.726562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8.726562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8.726562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8.726562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8.726562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8.726562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8.726562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8.726562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8.726562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8.726562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8.726562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8.726562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8.726562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8.726562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114" t="s">
        <v>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115" t="s">
        <v>1</v>
      </c>
      <c r="B5" s="115"/>
      <c r="C5" s="115"/>
      <c r="D5" s="115"/>
      <c r="E5" s="115"/>
      <c r="F5" s="115"/>
      <c r="G5" s="115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116" t="s">
        <v>2</v>
      </c>
      <c r="B6" s="117"/>
      <c r="C6" s="117"/>
      <c r="D6" s="117"/>
      <c r="E6" s="118"/>
      <c r="F6" s="7"/>
      <c r="G6" s="7"/>
      <c r="H6" s="6"/>
      <c r="I6" s="116" t="s">
        <v>3</v>
      </c>
      <c r="J6" s="117"/>
      <c r="K6" s="117"/>
      <c r="L6" s="117"/>
      <c r="M6" s="117"/>
      <c r="N6" s="118"/>
      <c r="O6" s="8"/>
      <c r="P6" s="7"/>
    </row>
    <row r="7" spans="1:18" ht="42" customHeight="1" x14ac:dyDescent="0.25">
      <c r="A7" s="119" t="s">
        <v>4</v>
      </c>
      <c r="B7" s="120"/>
      <c r="C7" s="121"/>
      <c r="D7" s="125" t="s">
        <v>5</v>
      </c>
      <c r="E7" s="126"/>
      <c r="F7" s="122"/>
      <c r="G7" s="123"/>
      <c r="H7" s="6"/>
      <c r="I7" s="122" t="s">
        <v>4</v>
      </c>
      <c r="J7" s="123"/>
      <c r="K7" s="123"/>
      <c r="L7" s="124"/>
      <c r="M7" s="127" t="str">
        <f>D7</f>
        <v>(Descrição do Cargo)</v>
      </c>
      <c r="N7" s="128"/>
      <c r="O7" s="122"/>
      <c r="P7" s="123"/>
    </row>
    <row r="8" spans="1:18" ht="13" customHeight="1" thickBot="1" x14ac:dyDescent="0.3">
      <c r="A8" s="122"/>
      <c r="B8" s="123"/>
      <c r="C8" s="124"/>
      <c r="D8" s="9" t="s">
        <v>6</v>
      </c>
      <c r="E8" s="10" t="s">
        <v>7</v>
      </c>
      <c r="F8" s="11"/>
      <c r="G8" s="12"/>
      <c r="H8" s="6"/>
      <c r="I8" s="122"/>
      <c r="J8" s="123"/>
      <c r="K8" s="123"/>
      <c r="L8" s="124"/>
      <c r="M8" s="9" t="s">
        <v>6</v>
      </c>
      <c r="N8" s="10" t="s">
        <v>7</v>
      </c>
      <c r="O8" s="11"/>
      <c r="P8" s="12"/>
    </row>
    <row r="9" spans="1:18" ht="13" customHeight="1" x14ac:dyDescent="0.25">
      <c r="A9" s="141" t="s">
        <v>8</v>
      </c>
      <c r="B9" s="142"/>
      <c r="C9" s="143"/>
      <c r="D9" s="13"/>
      <c r="E9" s="14">
        <f>SUM(N9:N15)</f>
        <v>0</v>
      </c>
      <c r="F9" s="15"/>
      <c r="G9" s="16"/>
      <c r="H9" s="6"/>
      <c r="I9" s="144" t="s">
        <v>9</v>
      </c>
      <c r="J9" s="147" t="s">
        <v>10</v>
      </c>
      <c r="K9" s="148"/>
      <c r="L9" s="149"/>
      <c r="M9" s="17"/>
      <c r="N9" s="18"/>
      <c r="O9" s="19"/>
      <c r="P9" s="16"/>
    </row>
    <row r="10" spans="1:18" ht="13" customHeight="1" x14ac:dyDescent="0.25">
      <c r="A10" s="134" t="s">
        <v>11</v>
      </c>
      <c r="B10" s="135"/>
      <c r="C10" s="136"/>
      <c r="D10" s="20">
        <f>J41</f>
        <v>0.64160720000000016</v>
      </c>
      <c r="E10" s="21">
        <f>E9*J41</f>
        <v>0</v>
      </c>
      <c r="F10" s="15"/>
      <c r="G10" s="16"/>
      <c r="H10" s="6"/>
      <c r="I10" s="145"/>
      <c r="J10" s="131" t="s">
        <v>12</v>
      </c>
      <c r="K10" s="132"/>
      <c r="L10" s="133"/>
      <c r="M10" s="22"/>
      <c r="N10" s="23">
        <f>M10*N9</f>
        <v>0</v>
      </c>
      <c r="O10" s="19"/>
      <c r="P10" s="16"/>
    </row>
    <row r="11" spans="1:18" ht="13" customHeight="1" x14ac:dyDescent="0.25">
      <c r="A11" s="134" t="s">
        <v>13</v>
      </c>
      <c r="B11" s="135"/>
      <c r="C11" s="136"/>
      <c r="D11" s="20"/>
      <c r="E11" s="21">
        <f>SUM(N16:N22)</f>
        <v>0</v>
      </c>
      <c r="F11" s="15"/>
      <c r="G11" s="16"/>
      <c r="H11" s="24"/>
      <c r="I11" s="145"/>
      <c r="J11" s="131" t="s">
        <v>14</v>
      </c>
      <c r="K11" s="132"/>
      <c r="L11" s="133"/>
      <c r="M11" s="22"/>
      <c r="N11" s="23">
        <f>N46*M11</f>
        <v>0</v>
      </c>
      <c r="O11" s="19"/>
      <c r="P11" s="16"/>
    </row>
    <row r="12" spans="1:18" ht="13" customHeight="1" x14ac:dyDescent="0.25">
      <c r="A12" s="134" t="s">
        <v>15</v>
      </c>
      <c r="B12" s="135"/>
      <c r="C12" s="136"/>
      <c r="D12" s="20"/>
      <c r="E12" s="21">
        <f>SUM(N23:N26)</f>
        <v>0</v>
      </c>
      <c r="F12" s="15"/>
      <c r="G12" s="16"/>
      <c r="H12" s="6"/>
      <c r="I12" s="145"/>
      <c r="J12" s="131" t="s">
        <v>16</v>
      </c>
      <c r="K12" s="132"/>
      <c r="L12" s="133"/>
      <c r="M12" s="25"/>
      <c r="N12" s="26"/>
      <c r="O12" s="19"/>
      <c r="P12" s="16"/>
    </row>
    <row r="13" spans="1:18" ht="13" customHeight="1" thickBot="1" x14ac:dyDescent="0.3">
      <c r="A13" s="150" t="s">
        <v>17</v>
      </c>
      <c r="B13" s="151"/>
      <c r="C13" s="152"/>
      <c r="D13" s="129">
        <f>SUM(E9:E12)</f>
        <v>0</v>
      </c>
      <c r="E13" s="130"/>
      <c r="F13" s="15"/>
      <c r="G13" s="16"/>
      <c r="H13" s="6"/>
      <c r="I13" s="145"/>
      <c r="J13" s="131" t="s">
        <v>18</v>
      </c>
      <c r="K13" s="132"/>
      <c r="L13" s="133"/>
      <c r="M13" s="25"/>
      <c r="N13" s="27"/>
      <c r="O13" s="19"/>
      <c r="P13" s="16"/>
    </row>
    <row r="14" spans="1:18" ht="13" customHeight="1" x14ac:dyDescent="0.25">
      <c r="A14" s="134" t="s">
        <v>19</v>
      </c>
      <c r="B14" s="135"/>
      <c r="C14" s="136"/>
      <c r="D14" s="28"/>
      <c r="E14" s="21">
        <f>D13*D14</f>
        <v>0</v>
      </c>
      <c r="F14" s="137"/>
      <c r="G14" s="138"/>
      <c r="H14" s="6"/>
      <c r="I14" s="145"/>
      <c r="J14" s="131" t="s">
        <v>20</v>
      </c>
      <c r="K14" s="132"/>
      <c r="L14" s="133"/>
      <c r="M14" s="25"/>
      <c r="N14" s="27"/>
      <c r="O14" s="139" t="s">
        <v>21</v>
      </c>
      <c r="P14" s="153" t="s">
        <v>22</v>
      </c>
      <c r="Q14" s="155" t="s">
        <v>23</v>
      </c>
      <c r="R14" s="157" t="s">
        <v>24</v>
      </c>
    </row>
    <row r="15" spans="1:18" ht="13" customHeight="1" thickBot="1" x14ac:dyDescent="0.3">
      <c r="A15" s="134" t="s">
        <v>25</v>
      </c>
      <c r="B15" s="135"/>
      <c r="C15" s="136"/>
      <c r="D15" s="28"/>
      <c r="E15" s="21">
        <f>D15*(D13+E14)</f>
        <v>0</v>
      </c>
      <c r="F15" s="15"/>
      <c r="G15" s="16"/>
      <c r="H15" s="6"/>
      <c r="I15" s="146"/>
      <c r="J15" s="159" t="s">
        <v>26</v>
      </c>
      <c r="K15" s="160"/>
      <c r="L15" s="161"/>
      <c r="M15" s="29"/>
      <c r="N15" s="30"/>
      <c r="O15" s="140"/>
      <c r="P15" s="154"/>
      <c r="Q15" s="156"/>
      <c r="R15" s="158"/>
    </row>
    <row r="16" spans="1:18" ht="13" customHeight="1" thickBot="1" x14ac:dyDescent="0.3">
      <c r="A16" s="150" t="s">
        <v>27</v>
      </c>
      <c r="B16" s="151"/>
      <c r="C16" s="152"/>
      <c r="D16" s="129">
        <f>SUM(E14:E15)</f>
        <v>0</v>
      </c>
      <c r="E16" s="130"/>
      <c r="F16" s="15"/>
      <c r="G16" s="16"/>
      <c r="H16" s="6"/>
      <c r="I16" s="144" t="s">
        <v>28</v>
      </c>
      <c r="J16" s="162" t="s">
        <v>29</v>
      </c>
      <c r="K16" s="163"/>
      <c r="L16" s="164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150" t="s">
        <v>30</v>
      </c>
      <c r="B17" s="151"/>
      <c r="C17" s="152"/>
      <c r="D17" s="129">
        <f>D13+D16</f>
        <v>0</v>
      </c>
      <c r="E17" s="130"/>
      <c r="F17" s="177"/>
      <c r="G17" s="178"/>
      <c r="H17" s="6"/>
      <c r="I17" s="145"/>
      <c r="J17" s="131" t="s">
        <v>31</v>
      </c>
      <c r="K17" s="132"/>
      <c r="L17" s="133"/>
      <c r="M17" s="25"/>
      <c r="N17" s="27"/>
    </row>
    <row r="18" spans="1:16" ht="13" customHeight="1" thickBot="1" x14ac:dyDescent="0.3">
      <c r="A18" s="179" t="s">
        <v>32</v>
      </c>
      <c r="B18" s="180"/>
      <c r="C18" s="181"/>
      <c r="D18" s="37">
        <f>N35</f>
        <v>0</v>
      </c>
      <c r="E18" s="38">
        <f>((D13+D16)/(1-N35))*D18</f>
        <v>0</v>
      </c>
      <c r="F18" s="177"/>
      <c r="G18" s="178"/>
      <c r="H18" s="6"/>
      <c r="I18" s="145"/>
      <c r="J18" s="131" t="s">
        <v>33</v>
      </c>
      <c r="K18" s="132"/>
      <c r="L18" s="133"/>
      <c r="M18" s="25"/>
      <c r="N18" s="27"/>
      <c r="O18" s="19"/>
      <c r="P18" s="16"/>
    </row>
    <row r="19" spans="1:16" ht="13" customHeight="1" thickTop="1" thickBot="1" x14ac:dyDescent="0.3">
      <c r="A19" s="165" t="s">
        <v>34</v>
      </c>
      <c r="B19" s="166"/>
      <c r="C19" s="167"/>
      <c r="D19" s="168">
        <f>D17+E18</f>
        <v>0</v>
      </c>
      <c r="E19" s="169"/>
      <c r="F19" s="15"/>
      <c r="G19" s="16"/>
      <c r="H19" s="6"/>
      <c r="I19" s="145"/>
      <c r="J19" s="131" t="s">
        <v>35</v>
      </c>
      <c r="K19" s="132"/>
      <c r="L19" s="133"/>
      <c r="M19" s="25"/>
      <c r="N19" s="27"/>
      <c r="O19" s="170"/>
      <c r="P19" s="171"/>
    </row>
    <row r="20" spans="1:16" ht="13" customHeight="1" thickTop="1" thickBot="1" x14ac:dyDescent="0.3">
      <c r="A20" s="172" t="s">
        <v>36</v>
      </c>
      <c r="B20" s="173"/>
      <c r="C20" s="174"/>
      <c r="D20" s="175">
        <f>IF(D19=0,0,D19/E9)</f>
        <v>0</v>
      </c>
      <c r="E20" s="176" t="e">
        <f>D19+#REF!</f>
        <v>#REF!</v>
      </c>
      <c r="F20" s="177"/>
      <c r="G20" s="178"/>
      <c r="H20" s="6"/>
      <c r="I20" s="145"/>
      <c r="J20" s="131" t="s">
        <v>37</v>
      </c>
      <c r="K20" s="132"/>
      <c r="L20" s="133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8"/>
      <c r="G21" s="178"/>
      <c r="H21" s="6"/>
      <c r="I21" s="145"/>
      <c r="J21" s="131" t="s">
        <v>39</v>
      </c>
      <c r="K21" s="132"/>
      <c r="L21" s="133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46"/>
      <c r="J22" s="159" t="s">
        <v>41</v>
      </c>
      <c r="K22" s="160"/>
      <c r="L22" s="161"/>
      <c r="M22" s="29"/>
      <c r="N22" s="30"/>
      <c r="O22" s="177"/>
      <c r="P22" s="178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44" t="s">
        <v>43</v>
      </c>
      <c r="J23" s="162" t="s">
        <v>44</v>
      </c>
      <c r="K23" s="163"/>
      <c r="L23" s="164"/>
      <c r="M23" s="31"/>
      <c r="N23" s="26"/>
      <c r="O23" s="177"/>
      <c r="P23" s="178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45"/>
      <c r="J24" s="131" t="s">
        <v>46</v>
      </c>
      <c r="K24" s="132"/>
      <c r="L24" s="133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45"/>
      <c r="J25" s="131" t="s">
        <v>47</v>
      </c>
      <c r="K25" s="132"/>
      <c r="L25" s="133"/>
      <c r="M25" s="25"/>
      <c r="N25" s="27"/>
      <c r="O25" s="177"/>
      <c r="P25" s="178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46"/>
      <c r="J26" s="159" t="s">
        <v>48</v>
      </c>
      <c r="K26" s="160"/>
      <c r="L26" s="161"/>
      <c r="M26" s="29"/>
      <c r="N26" s="30"/>
      <c r="O26" s="178"/>
      <c r="P26" s="178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82" t="s">
        <v>49</v>
      </c>
      <c r="J27" s="183"/>
      <c r="K27" s="183"/>
      <c r="L27" s="184"/>
      <c r="M27" s="185">
        <f>SUM(N9:N26)</f>
        <v>0</v>
      </c>
      <c r="N27" s="186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7" t="s">
        <v>52</v>
      </c>
      <c r="B30" s="188"/>
      <c r="C30" s="189" t="s">
        <v>53</v>
      </c>
      <c r="D30" s="190"/>
      <c r="E30" s="191"/>
      <c r="F30" s="189" t="s">
        <v>54</v>
      </c>
      <c r="G30" s="190"/>
      <c r="H30" s="190"/>
      <c r="I30" s="190"/>
      <c r="J30" s="191"/>
      <c r="K30" s="47"/>
      <c r="L30" s="189" t="s">
        <v>55</v>
      </c>
      <c r="M30" s="191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92" t="s">
        <v>58</v>
      </c>
      <c r="D31" s="193"/>
      <c r="E31" s="51">
        <v>8.3299999999999999E-2</v>
      </c>
      <c r="F31" s="194" t="s">
        <v>59</v>
      </c>
      <c r="G31" s="195"/>
      <c r="H31" s="195"/>
      <c r="I31" s="192"/>
      <c r="J31" s="52"/>
      <c r="K31" s="53"/>
      <c r="L31" s="196" t="s">
        <v>60</v>
      </c>
      <c r="M31" s="197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98" t="s">
        <v>63</v>
      </c>
      <c r="G32" s="199"/>
      <c r="H32" s="199"/>
      <c r="I32" s="200"/>
      <c r="J32" s="59">
        <f>B36*J31</f>
        <v>0</v>
      </c>
      <c r="K32" s="53"/>
      <c r="L32" s="201" t="s">
        <v>64</v>
      </c>
      <c r="M32" s="202"/>
      <c r="N32" s="60"/>
    </row>
    <row r="33" spans="1:16" ht="13" customHeight="1" thickBot="1" x14ac:dyDescent="0.3">
      <c r="A33" s="55" t="s">
        <v>65</v>
      </c>
      <c r="B33" s="56">
        <v>0.01</v>
      </c>
      <c r="C33" s="198" t="s">
        <v>66</v>
      </c>
      <c r="D33" s="200"/>
      <c r="E33" s="61">
        <v>0.1111</v>
      </c>
      <c r="F33" s="203" t="s">
        <v>67</v>
      </c>
      <c r="G33" s="204"/>
      <c r="H33" s="204"/>
      <c r="I33" s="205"/>
      <c r="J33" s="62">
        <f>(((0.08*0.5*0.9*(1+(5/56)+(5/56)+(1/3)*(5/56)))))</f>
        <v>4.3499999999999997E-2</v>
      </c>
      <c r="K33" s="6"/>
      <c r="L33" s="201" t="s">
        <v>68</v>
      </c>
      <c r="M33" s="202"/>
      <c r="N33" s="60"/>
    </row>
    <row r="34" spans="1:16" ht="13" customHeight="1" thickBot="1" x14ac:dyDescent="0.3">
      <c r="A34" s="55" t="s">
        <v>69</v>
      </c>
      <c r="B34" s="56">
        <v>2E-3</v>
      </c>
      <c r="C34" s="200" t="s">
        <v>70</v>
      </c>
      <c r="D34" s="217"/>
      <c r="E34" s="63"/>
      <c r="F34" s="206" t="s">
        <v>71</v>
      </c>
      <c r="G34" s="208"/>
      <c r="H34" s="208"/>
      <c r="I34" s="207"/>
      <c r="J34" s="64">
        <f>SUM(J31:J33)</f>
        <v>4.3499999999999997E-2</v>
      </c>
      <c r="K34" s="6"/>
      <c r="L34" s="218" t="s">
        <v>72</v>
      </c>
      <c r="M34" s="219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206" t="s">
        <v>75</v>
      </c>
      <c r="M35" s="220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89" t="s">
        <v>80</v>
      </c>
      <c r="G37" s="190"/>
      <c r="H37" s="190"/>
      <c r="I37" s="190"/>
      <c r="J37" s="191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221" t="s">
        <v>82</v>
      </c>
      <c r="D38" s="222"/>
      <c r="E38" s="71"/>
      <c r="F38" s="223" t="s">
        <v>83</v>
      </c>
      <c r="G38" s="224"/>
      <c r="H38" s="224"/>
      <c r="I38" s="225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206" t="s">
        <v>86</v>
      </c>
      <c r="D39" s="207"/>
      <c r="E39" s="64">
        <f>SUM(E31:E38)</f>
        <v>0.19440000000000002</v>
      </c>
      <c r="F39" s="206" t="s">
        <v>87</v>
      </c>
      <c r="G39" s="208"/>
      <c r="H39" s="208"/>
      <c r="I39" s="207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7.15" customHeight="1" thickBot="1" x14ac:dyDescent="0.3">
      <c r="A43" s="6"/>
      <c r="B43" s="6"/>
      <c r="C43" s="6"/>
      <c r="D43" s="41"/>
      <c r="E43" s="6"/>
      <c r="F43" s="6"/>
      <c r="G43" s="6"/>
      <c r="H43" s="6"/>
      <c r="I43" s="209" t="s">
        <v>91</v>
      </c>
      <c r="J43" s="210"/>
      <c r="K43" s="210"/>
      <c r="L43" s="210"/>
      <c r="M43" s="210"/>
      <c r="N43" s="211"/>
      <c r="O43" s="6"/>
      <c r="P43" s="6"/>
    </row>
    <row r="44" spans="1:16" ht="30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212" t="s">
        <v>93</v>
      </c>
      <c r="J44" s="213"/>
      <c r="K44" s="213"/>
      <c r="L44" s="213"/>
      <c r="M44" s="214"/>
      <c r="N44" s="84"/>
      <c r="O44" s="6"/>
      <c r="P44" s="6"/>
    </row>
    <row r="45" spans="1:16" ht="39" customHeight="1" thickBot="1" x14ac:dyDescent="0.3">
      <c r="A45" s="189" t="s">
        <v>4</v>
      </c>
      <c r="B45" s="215"/>
      <c r="C45" s="85" t="s">
        <v>94</v>
      </c>
      <c r="D45" s="85" t="s">
        <v>95</v>
      </c>
      <c r="E45" s="85" t="s">
        <v>96</v>
      </c>
      <c r="F45" s="216" t="s">
        <v>97</v>
      </c>
      <c r="G45" s="118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243" t="str">
        <f>D7</f>
        <v>(Descrição do Cargo)</v>
      </c>
      <c r="B46" s="244"/>
      <c r="C46" s="90"/>
      <c r="D46" s="90"/>
      <c r="E46" s="91">
        <f>D19</f>
        <v>0</v>
      </c>
      <c r="F46" s="245"/>
      <c r="G46" s="246"/>
      <c r="H46" s="6"/>
      <c r="I46" s="247" t="s">
        <v>99</v>
      </c>
      <c r="J46" s="233"/>
      <c r="K46" s="233"/>
      <c r="L46" s="233"/>
      <c r="M46" s="234"/>
      <c r="N46" s="89"/>
      <c r="O46" s="6"/>
      <c r="P46" s="6"/>
    </row>
    <row r="47" spans="1:16" ht="18" customHeight="1" thickBot="1" x14ac:dyDescent="0.3">
      <c r="A47" s="248" t="s">
        <v>100</v>
      </c>
      <c r="B47" s="249"/>
      <c r="C47" s="249"/>
      <c r="D47" s="249"/>
      <c r="E47" s="250"/>
      <c r="F47" s="251">
        <f>IF(D46=0,0,ROUND(((E46/D46)*F46),2))</f>
        <v>0</v>
      </c>
      <c r="G47" s="252"/>
      <c r="H47" s="6"/>
      <c r="I47" s="232" t="s">
        <v>101</v>
      </c>
      <c r="J47" s="233"/>
      <c r="K47" s="233"/>
      <c r="L47" s="233"/>
      <c r="M47" s="234"/>
      <c r="N47" s="92"/>
      <c r="O47" s="6"/>
      <c r="P47" s="6"/>
    </row>
    <row r="48" spans="1:16" ht="18" customHeight="1" thickTop="1" thickBot="1" x14ac:dyDescent="0.3">
      <c r="A48" s="227" t="s">
        <v>102</v>
      </c>
      <c r="B48" s="228"/>
      <c r="C48" s="228"/>
      <c r="D48" s="228"/>
      <c r="E48" s="229"/>
      <c r="F48" s="230">
        <f>F47*C46</f>
        <v>0</v>
      </c>
      <c r="G48" s="231"/>
      <c r="H48" s="6"/>
      <c r="I48" s="232" t="s">
        <v>103</v>
      </c>
      <c r="J48" s="233"/>
      <c r="K48" s="233"/>
      <c r="L48" s="233"/>
      <c r="M48" s="234"/>
      <c r="N48" s="92"/>
      <c r="O48" s="6"/>
      <c r="P48" s="6"/>
    </row>
    <row r="49" spans="1:17" ht="18" customHeight="1" thickTop="1" thickBot="1" x14ac:dyDescent="0.3">
      <c r="A49" s="235" t="s">
        <v>104</v>
      </c>
      <c r="B49" s="236"/>
      <c r="C49" s="236"/>
      <c r="D49" s="236"/>
      <c r="E49" s="237"/>
      <c r="F49" s="238">
        <f>F48*N49</f>
        <v>0</v>
      </c>
      <c r="G49" s="239"/>
      <c r="H49" s="6"/>
      <c r="I49" s="240" t="s">
        <v>105</v>
      </c>
      <c r="J49" s="241"/>
      <c r="K49" s="241"/>
      <c r="L49" s="241"/>
      <c r="M49" s="242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226" t="s">
        <v>107</v>
      </c>
      <c r="B51" s="226"/>
      <c r="C51" s="226"/>
      <c r="D51" s="226"/>
      <c r="E51" s="226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password="9210" sheet="1" selectLockedCells="1"/>
  <protectedRanges>
    <protectedRange sqref="D7" name="Intervalo1"/>
  </protectedRanges>
  <mergeCells count="102"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a098a1f-9b61-4c76-8973-526ebbcd7dbf">
      <Terms xmlns="http://schemas.microsoft.com/office/infopath/2007/PartnerControls"/>
    </lcf76f155ced4ddcb4097134ff3c332f>
    <_Flow_SignoffStatus xmlns="ba098a1f-9b61-4c76-8973-526ebbcd7dbf" xsi:nil="true"/>
    <_ip_UnifiedCompliancePolicyProperties xmlns="http://schemas.microsoft.com/sharepoint/v3" xsi:nil="true"/>
    <TaxCatchAll xmlns="fb5ad994-2949-4705-9c15-36aa45f8bb9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280E671F73B04BA1DEDEC67622C6DD" ma:contentTypeVersion="21" ma:contentTypeDescription="Crie um novo documento." ma:contentTypeScope="" ma:versionID="1da4d18febe18bc381938ece0311cb3c">
  <xsd:schema xmlns:xsd="http://www.w3.org/2001/XMLSchema" xmlns:xs="http://www.w3.org/2001/XMLSchema" xmlns:p="http://schemas.microsoft.com/office/2006/metadata/properties" xmlns:ns1="http://schemas.microsoft.com/sharepoint/v3" xmlns:ns2="fb5ad994-2949-4705-9c15-36aa45f8bb9f" xmlns:ns3="ba098a1f-9b61-4c76-8973-526ebbcd7dbf" targetNamespace="http://schemas.microsoft.com/office/2006/metadata/properties" ma:root="true" ma:fieldsID="13185de53feaf421de85641c66814946" ns1:_="" ns2:_="" ns3:_="">
    <xsd:import namespace="http://schemas.microsoft.com/sharepoint/v3"/>
    <xsd:import namespace="fb5ad994-2949-4705-9c15-36aa45f8bb9f"/>
    <xsd:import namespace="ba098a1f-9b61-4c76-8973-526ebbcd7db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ad994-2949-4705-9c15-36aa45f8bb9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a479a3a4-7e3a-4075-ae52-56c9f02049de}" ma:internalName="TaxCatchAll" ma:showField="CatchAllData" ma:web="fb5ad994-2949-4705-9c15-36aa45f8bb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098a1f-9b61-4c76-8973-526ebbcd7d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Marcações de imagem" ma:readOnly="false" ma:fieldId="{5cf76f15-5ced-4ddc-b409-7134ff3c332f}" ma:taxonomyMulti="true" ma:sspId="a07ed397-ddfa-4e13-9ba3-daa1d70016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8" nillable="true" ma:displayName="Status de liberação" ma:internalName="_x0024_Resources_x003a_core_x002c_Signoff_Statu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6542BE-E374-4EFC-A5FD-1CD688DEA29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a098a1f-9b61-4c76-8973-526ebbcd7dbf"/>
    <ds:schemaRef ds:uri="fb5ad994-2949-4705-9c15-36aa45f8bb9f"/>
  </ds:schemaRefs>
</ds:datastoreItem>
</file>

<file path=customXml/itemProps2.xml><?xml version="1.0" encoding="utf-8"?>
<ds:datastoreItem xmlns:ds="http://schemas.openxmlformats.org/officeDocument/2006/customXml" ds:itemID="{7DEDB853-C52B-43E0-8F97-AFE85441AA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b5ad994-2949-4705-9c15-36aa45f8bb9f"/>
    <ds:schemaRef ds:uri="ba098a1f-9b61-4c76-8973-526ebbcd7d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E85CB5-2B3C-4BEB-8D8C-98DB99690C1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10e9cc9-ac6f-42b1-bf24-968858a22d9f}" enabled="1" method="Privileged" siteId="{ffc0be44-315f-4479-b12f-56afe6ededd6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14</vt:i4>
      </vt:variant>
    </vt:vector>
  </HeadingPairs>
  <TitlesOfParts>
    <vt:vector size="28" baseType="lpstr">
      <vt:lpstr>POSTO 1</vt:lpstr>
      <vt:lpstr>POSTO 2</vt:lpstr>
      <vt:lpstr>POSTO 3</vt:lpstr>
      <vt:lpstr>POSTO 4</vt:lpstr>
      <vt:lpstr>POSTO 5</vt:lpstr>
      <vt:lpstr>POSTO 6</vt:lpstr>
      <vt:lpstr>POSTO 7</vt:lpstr>
      <vt:lpstr>POSTO 8</vt:lpstr>
      <vt:lpstr>POSTO 9</vt:lpstr>
      <vt:lpstr>POSTO 10</vt:lpstr>
      <vt:lpstr>POSTO 11</vt:lpstr>
      <vt:lpstr>POSTO 12</vt:lpstr>
      <vt:lpstr>POSTO 13</vt:lpstr>
      <vt:lpstr>Consolidação</vt:lpstr>
      <vt:lpstr>Consolidação!Area_de_impressao</vt:lpstr>
      <vt:lpstr>'POSTO 1'!Area_de_impressao</vt:lpstr>
      <vt:lpstr>'POSTO 10'!Area_de_impressao</vt:lpstr>
      <vt:lpstr>'POSTO 11'!Area_de_impressao</vt:lpstr>
      <vt:lpstr>'POSTO 12'!Area_de_impressao</vt:lpstr>
      <vt:lpstr>'POSTO 13'!Area_de_impressao</vt:lpstr>
      <vt:lpstr>'POSTO 2'!Area_de_impressao</vt:lpstr>
      <vt:lpstr>'POSTO 3'!Area_de_impressao</vt:lpstr>
      <vt:lpstr>'POSTO 4'!Area_de_impressao</vt:lpstr>
      <vt:lpstr>'POSTO 5'!Area_de_impressao</vt:lpstr>
      <vt:lpstr>'POSTO 6'!Area_de_impressao</vt:lpstr>
      <vt:lpstr>'POSTO 7'!Area_de_impressao</vt:lpstr>
      <vt:lpstr>'POSTO 8'!Area_de_impressao</vt:lpstr>
      <vt:lpstr>'POSTO 9'!Area_de_impressao</vt:lpstr>
    </vt:vector>
  </TitlesOfParts>
  <Manager/>
  <Company>BB Tecnologia e Servi?os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Marcondes Alves Pereira</dc:creator>
  <cp:keywords/>
  <dc:description/>
  <cp:lastModifiedBy>Carlina Fernandes de Souza</cp:lastModifiedBy>
  <cp:revision/>
  <dcterms:created xsi:type="dcterms:W3CDTF">2025-02-25T15:47:23Z</dcterms:created>
  <dcterms:modified xsi:type="dcterms:W3CDTF">2026-03-19T18:09:29Z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0x01010009280E671F73B04BA1DEDEC67622C6DD</vt:lpwstr>
  </property>
  <property fmtid="{D5CDD505-2E9C-101B-9397-08002B2CF9AE}" pid="3" name="MediaServiceImageTags">
    <vt:lpwstr/>
  </property>
</Properties>
</file>