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afaelmundim.soares\Desktop\Licitações 2019\pc-106-2019-12-26\"/>
    </mc:Choice>
  </mc:AlternateContent>
  <xr:revisionPtr revIDLastSave="0" documentId="13_ncr:1_{F1D63AB8-1D09-4C97-9AA5-AC8E071F88D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OSTO 1" sheetId="3" r:id="rId1"/>
  </sheets>
  <definedNames>
    <definedName name="_xlnm.Print_Area" localSheetId="0">'POSTO 1'!$A$1:$N$51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J32" i="3"/>
  <c r="N15" i="3" l="1"/>
  <c r="A44" i="3"/>
  <c r="E38" i="3"/>
  <c r="B38" i="3"/>
  <c r="N34" i="3"/>
  <c r="D17" i="3" s="1"/>
  <c r="E11" i="3"/>
  <c r="N10" i="3"/>
  <c r="N9" i="3"/>
  <c r="M6" i="3"/>
  <c r="J37" i="3" l="1"/>
  <c r="E10" i="3"/>
  <c r="E8" i="3"/>
  <c r="J33" i="3"/>
  <c r="M26" i="3"/>
  <c r="J38" i="3" l="1"/>
  <c r="J40" i="3" l="1"/>
  <c r="E9" i="3" s="1"/>
  <c r="D12" i="3" s="1"/>
  <c r="E13" i="3" s="1"/>
  <c r="D9" i="3" l="1"/>
  <c r="E14" i="3"/>
  <c r="D15" i="3" s="1"/>
  <c r="E17" i="3" l="1"/>
  <c r="D16" i="3"/>
  <c r="D18" i="3" l="1"/>
  <c r="D19" i="3" s="1"/>
  <c r="E19" i="3" l="1"/>
  <c r="E44" i="3"/>
  <c r="F45" i="3" s="1"/>
  <c r="F46" i="3" l="1"/>
  <c r="F47" i="3" l="1"/>
</calcChain>
</file>

<file path=xl/sharedStrings.xml><?xml version="1.0" encoding="utf-8"?>
<sst xmlns="http://schemas.openxmlformats.org/spreadsheetml/2006/main" count="110" uniqueCount="106">
  <si>
    <t>PLANILHA DE CUSTOS E FORMAÇÃO DE PREÇOS - POSTO 1</t>
  </si>
  <si>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</si>
  <si>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</si>
  <si>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</si>
  <si>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</si>
  <si>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</si>
  <si>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</si>
  <si>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</si>
  <si>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</si>
  <si>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</si>
  <si>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</si>
  <si>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</si>
  <si>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</si>
  <si>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</si>
  <si>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</si>
  <si>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</si>
  <si>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</si>
  <si>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</si>
  <si>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</si>
  <si>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</si>
  <si>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</si>
  <si>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</si>
  <si>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</si>
  <si>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</si>
  <si>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</si>
  <si>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</si>
  <si>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</si>
  <si>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</si>
  <si>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</si>
  <si>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</si>
  <si>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</si>
  <si>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</si>
  <si>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</si>
  <si>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</si>
  <si>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</si>
  <si>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</si>
  <si>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</si>
  <si>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</si>
  <si>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</si>
  <si>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</si>
  <si>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</si>
  <si>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</si>
  <si>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</si>
  <si>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</si>
  <si>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</si>
  <si>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</si>
  <si>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</si>
  <si>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</si>
  <si>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</si>
  <si>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</si>
  <si>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</si>
  <si>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</si>
  <si>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</si>
  <si>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</si>
  <si>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</si>
  <si>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</si>
  <si>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</si>
  <si>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</si>
  <si>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</si>
  <si>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</si>
  <si>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</si>
  <si>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</si>
  <si>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</si>
  <si>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</si>
  <si>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</si>
  <si>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</si>
  <si>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</si>
  <si>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</si>
  <si>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</si>
  <si>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</si>
  <si>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</si>
  <si>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</si>
  <si>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</si>
  <si>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</si>
  <si>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</si>
  <si>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</si>
  <si>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</si>
  <si>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</si>
  <si>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</si>
  <si>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</si>
  <si>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</si>
  <si>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</si>
  <si>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</si>
  <si>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</si>
  <si>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</si>
  <si>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</si>
  <si>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</si>
  <si>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</si>
  <si>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</si>
  <si>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</si>
  <si>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</si>
  <si>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</si>
  <si>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</si>
  <si>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</si>
  <si>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</si>
  <si>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</si>
  <si>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</si>
  <si>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</si>
  <si>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</si>
  <si>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</si>
  <si>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</si>
  <si>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2.F. Assistência odontológica</t>
  </si>
  <si>
    <t>3.C. Equipamentos ou EPI</t>
  </si>
  <si>
    <t>Acordo, Convenção ou Sentença Normativa em Dissídio Coletivo (Nº de Registro no MTE)</t>
  </si>
  <si>
    <t>(Descrição do Cargo)</t>
  </si>
  <si>
    <t>LICITAÇÃO ELETRÔNICA Nº 106-2019-12-26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</si>
</sst>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13" fillId="0" borderId="0" xfId="0" applyFont="1" applyAlignment="1" applyProtection="1">
      <alignment vertical="center"/>
      <protection hidden="1"/>
    </xf>
    <xf numFmtId="0" fontId="13" fillId="0" borderId="0" xfId="0" quotePrefix="1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9" fillId="0" borderId="37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4" fontId="3" fillId="2" borderId="22" xfId="2" applyFont="1" applyFill="1" applyBorder="1" applyAlignment="1" applyProtection="1">
      <alignment horizontal="right" vertical="center" wrapText="1"/>
      <protection hidden="1"/>
    </xf>
    <xf numFmtId="10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9" xfId="1" applyNumberFormat="1" applyFont="1" applyFill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164" fontId="3" fillId="2" borderId="13" xfId="2" applyFont="1" applyFill="1" applyBorder="1" applyAlignment="1" applyProtection="1">
      <alignment horizontal="right" vertical="center" wrapText="1"/>
      <protection hidden="1"/>
    </xf>
    <xf numFmtId="164" fontId="3" fillId="2" borderId="20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35" xfId="0" applyFont="1" applyBorder="1" applyAlignment="1" applyProtection="1">
      <alignment horizontal="left" vertical="center"/>
      <protection hidden="1"/>
    </xf>
    <xf numFmtId="10" fontId="3" fillId="2" borderId="31" xfId="0" applyNumberFormat="1" applyFont="1" applyFill="1" applyBorder="1" applyAlignment="1" applyProtection="1">
      <alignment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10" fontId="2" fillId="2" borderId="19" xfId="0" applyNumberFormat="1" applyFont="1" applyFill="1" applyBorder="1" applyAlignment="1" applyProtection="1">
      <alignment vertical="center"/>
      <protection hidden="1"/>
    </xf>
    <xf numFmtId="10" fontId="2" fillId="2" borderId="17" xfId="1" applyNumberFormat="1" applyFont="1" applyFill="1" applyBorder="1" applyAlignment="1" applyProtection="1">
      <alignment vertical="center" wrapText="1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10" fontId="3" fillId="2" borderId="25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10" fontId="2" fillId="2" borderId="17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4" xfId="2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3" fillId="3" borderId="25" xfId="2" applyFont="1" applyFill="1" applyBorder="1" applyAlignment="1" applyProtection="1">
      <alignment horizontal="right" vertical="center" wrapText="1"/>
      <protection locked="0"/>
    </xf>
    <xf numFmtId="10" fontId="3" fillId="3" borderId="10" xfId="1" applyNumberFormat="1" applyFont="1" applyFill="1" applyBorder="1" applyAlignment="1" applyProtection="1">
      <alignment vertical="center"/>
      <protection locked="0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64" fontId="3" fillId="3" borderId="20" xfId="2" applyFont="1" applyFill="1" applyBorder="1" applyAlignment="1" applyProtection="1">
      <alignment horizontal="right" vertical="center" wrapText="1"/>
      <protection locked="0"/>
    </xf>
    <xf numFmtId="164" fontId="3" fillId="3" borderId="23" xfId="2" applyFont="1" applyFill="1" applyBorder="1" applyAlignment="1" applyProtection="1">
      <alignment horizontal="right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164" fontId="3" fillId="3" borderId="57" xfId="2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7" xfId="1" applyNumberFormat="1" applyFont="1" applyFill="1" applyBorder="1" applyAlignment="1" applyProtection="1">
      <alignment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27" xfId="0" applyNumberFormat="1" applyFont="1" applyFill="1" applyBorder="1" applyAlignment="1" applyProtection="1">
      <alignment vertical="center"/>
      <protection locked="0"/>
    </xf>
    <xf numFmtId="10" fontId="3" fillId="3" borderId="20" xfId="0" applyNumberFormat="1" applyFont="1" applyFill="1" applyBorder="1" applyAlignment="1" applyProtection="1">
      <alignment vertical="center"/>
      <protection locked="0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10" fontId="3" fillId="3" borderId="25" xfId="0" applyNumberFormat="1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1" xfId="1" applyNumberFormat="1" applyFont="1" applyFill="1" applyBorder="1" applyAlignment="1" applyProtection="1">
      <alignment vertical="center" wrapText="1"/>
      <protection hidden="1"/>
    </xf>
    <xf numFmtId="10" fontId="3" fillId="3" borderId="22" xfId="0" applyNumberFormat="1" applyFont="1" applyFill="1" applyBorder="1" applyAlignment="1" applyProtection="1">
      <alignment vertical="center"/>
      <protection locked="0"/>
    </xf>
    <xf numFmtId="10" fontId="3" fillId="3" borderId="13" xfId="1" applyNumberFormat="1" applyFont="1" applyFill="1" applyBorder="1" applyAlignment="1" applyProtection="1">
      <alignment vertical="center"/>
      <protection locked="0"/>
    </xf>
    <xf numFmtId="10" fontId="3" fillId="3" borderId="13" xfId="0" applyNumberFormat="1" applyFont="1" applyFill="1" applyBorder="1" applyAlignment="1" applyProtection="1">
      <alignment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6" xfId="2" applyFont="1" applyFill="1" applyBorder="1" applyAlignment="1" applyProtection="1">
      <alignment horizontal="right" vertical="center" wrapText="1"/>
      <protection hidden="1"/>
    </xf>
    <xf numFmtId="49" fontId="2" fillId="3" borderId="25" xfId="2" applyNumberFormat="1" applyFont="1" applyFill="1" applyBorder="1" applyAlignment="1" applyProtection="1">
      <alignment horizontal="center" vertical="center"/>
      <protection locked="0"/>
    </xf>
    <xf numFmtId="166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9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Protection="1"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9" fillId="2" borderId="15" xfId="0" applyFont="1" applyFill="1" applyBorder="1" applyAlignment="1" applyProtection="1">
      <alignment horizontal="right" vertical="center"/>
      <protection hidden="1"/>
    </xf>
    <xf numFmtId="0" fontId="9" fillId="2" borderId="16" xfId="0" applyFont="1" applyFill="1" applyBorder="1" applyAlignment="1" applyProtection="1">
      <alignment horizontal="right" vertical="center"/>
      <protection hidden="1"/>
    </xf>
    <xf numFmtId="0" fontId="9" fillId="2" borderId="50" xfId="0" applyFont="1" applyFill="1" applyBorder="1" applyAlignment="1" applyProtection="1">
      <alignment horizontal="right" vertical="center"/>
      <protection hidden="1"/>
    </xf>
    <xf numFmtId="43" fontId="9" fillId="0" borderId="68" xfId="0" applyNumberFormat="1" applyFont="1" applyBorder="1" applyAlignment="1" applyProtection="1">
      <alignment horizontal="center" vertical="center" wrapText="1"/>
      <protection hidden="1"/>
    </xf>
    <xf numFmtId="43" fontId="9" fillId="0" borderId="56" xfId="0" applyNumberFormat="1" applyFont="1" applyBorder="1" applyAlignment="1" applyProtection="1">
      <alignment horizontal="center" vertical="center" wrapText="1"/>
      <protection hidden="1"/>
    </xf>
    <xf numFmtId="164" fontId="9" fillId="0" borderId="66" xfId="2" applyFont="1" applyFill="1" applyBorder="1" applyAlignment="1" applyProtection="1">
      <alignment horizontal="center" vertical="center" wrapText="1"/>
      <protection hidden="1"/>
    </xf>
    <xf numFmtId="164" fontId="9" fillId="0" borderId="57" xfId="2" applyFont="1" applyFill="1" applyBorder="1" applyAlignment="1" applyProtection="1">
      <alignment horizontal="center" vertical="center" wrapText="1"/>
      <protection hidden="1"/>
    </xf>
    <xf numFmtId="164" fontId="9" fillId="0" borderId="67" xfId="2" applyFont="1" applyFill="1" applyBorder="1" applyAlignment="1" applyProtection="1">
      <alignment horizontal="center" vertical="center" wrapText="1"/>
      <protection hidden="1"/>
    </xf>
    <xf numFmtId="164" fontId="9" fillId="0" borderId="19" xfId="2" applyFont="1" applyFill="1" applyBorder="1" applyAlignment="1" applyProtection="1">
      <alignment horizontal="center" vertical="center" wrapText="1"/>
      <protection hidden="1"/>
    </xf>
    <xf numFmtId="164" fontId="2" fillId="0" borderId="7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8" fillId="0" borderId="48" xfId="0" applyFont="1" applyBorder="1" applyAlignment="1" applyProtection="1">
      <alignment horizontal="left"/>
      <protection hidden="1"/>
    </xf>
    <xf numFmtId="0" fontId="8" fillId="0" borderId="30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left"/>
      <protection hidden="1"/>
    </xf>
    <xf numFmtId="0" fontId="8" fillId="0" borderId="52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8" fillId="0" borderId="35" xfId="0" applyFont="1" applyBorder="1" applyAlignment="1" applyProtection="1">
      <alignment horizontal="left" vertical="center" wrapText="1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2" fillId="0" borderId="60" xfId="0" applyFont="1" applyBorder="1" applyAlignment="1" applyProtection="1">
      <alignment horizontal="center" vertical="center" textRotation="90" wrapText="1"/>
      <protection hidden="1"/>
    </xf>
    <xf numFmtId="0" fontId="2" fillId="0" borderId="61" xfId="0" applyFont="1" applyBorder="1" applyAlignment="1" applyProtection="1">
      <alignment horizontal="center" vertical="center" textRotation="90" wrapText="1"/>
      <protection hidden="1"/>
    </xf>
    <xf numFmtId="0" fontId="2" fillId="0" borderId="62" xfId="0" applyFont="1" applyBorder="1" applyAlignment="1" applyProtection="1">
      <alignment horizontal="center" vertical="center" textRotation="90" wrapText="1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0" fontId="2" fillId="2" borderId="56" xfId="0" applyFont="1" applyFill="1" applyBorder="1" applyAlignment="1" applyProtection="1">
      <alignment horizontal="right" vertical="center" wrapText="1"/>
      <protection hidden="1"/>
    </xf>
    <xf numFmtId="0" fontId="2" fillId="2" borderId="57" xfId="0" applyFont="1" applyFill="1" applyBorder="1" applyAlignment="1" applyProtection="1">
      <alignment horizontal="right" vertical="center" wrapText="1"/>
      <protection hidden="1"/>
    </xf>
    <xf numFmtId="0" fontId="2" fillId="2" borderId="58" xfId="0" applyFont="1" applyFill="1" applyBorder="1" applyAlignment="1" applyProtection="1">
      <alignment horizontal="right" vertical="center" wrapText="1"/>
      <protection hidden="1"/>
    </xf>
    <xf numFmtId="164" fontId="2" fillId="2" borderId="56" xfId="2" applyFont="1" applyFill="1" applyBorder="1" applyAlignment="1" applyProtection="1">
      <alignment horizontal="right" vertical="center" wrapText="1"/>
      <protection hidden="1"/>
    </xf>
    <xf numFmtId="164" fontId="2" fillId="2" borderId="58" xfId="2" applyFont="1" applyFill="1" applyBorder="1" applyAlignment="1" applyProtection="1">
      <alignment horizontal="right" vertical="center" wrapText="1"/>
      <protection hidden="1"/>
    </xf>
    <xf numFmtId="164" fontId="2" fillId="0" borderId="7" xfId="2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3" xfId="2" applyFont="1" applyFill="1" applyBorder="1" applyAlignment="1" applyProtection="1">
      <alignment horizontal="right" vertical="center" wrapText="1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5" xfId="0" applyFont="1" applyFill="1" applyBorder="1" applyAlignment="1" applyProtection="1">
      <alignment horizontal="right" vertical="center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53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8" fillId="0" borderId="21" xfId="0" applyFont="1" applyBorder="1" applyAlignment="1" applyProtection="1">
      <alignment horizontal="left" vertical="center" wrapText="1"/>
      <protection hidden="1"/>
    </xf>
    <xf numFmtId="0" fontId="8" fillId="0" borderId="36" xfId="0" applyFont="1" applyBorder="1" applyAlignment="1" applyProtection="1">
      <alignment horizontal="left" vertical="center" wrapText="1"/>
      <protection hidden="1"/>
    </xf>
    <xf numFmtId="0" fontId="8" fillId="0" borderId="14" xfId="0" applyFont="1" applyBorder="1" applyAlignment="1" applyProtection="1">
      <alignment horizontal="left" vertical="center" wrapText="1"/>
      <protection hidden="1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164" fontId="2" fillId="2" borderId="45" xfId="2" applyFont="1" applyFill="1" applyBorder="1" applyAlignment="1" applyProtection="1">
      <alignment horizontal="right" vertical="center" wrapText="1"/>
      <protection hidden="1"/>
    </xf>
    <xf numFmtId="164" fontId="2" fillId="2" borderId="46" xfId="2" applyFont="1" applyFill="1" applyBorder="1" applyAlignment="1" applyProtection="1">
      <alignment horizontal="right" vertical="center" wrapText="1"/>
      <protection hidden="1"/>
    </xf>
    <xf numFmtId="0" fontId="10" fillId="0" borderId="48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51" xfId="0" applyFont="1" applyBorder="1" applyAlignment="1" applyProtection="1">
      <alignment horizontal="left" vertical="center" wrapText="1"/>
      <protection hidden="1"/>
    </xf>
    <xf numFmtId="0" fontId="8" fillId="0" borderId="22" xfId="0" applyFont="1" applyBorder="1" applyAlignment="1" applyProtection="1">
      <alignment horizontal="left" vertical="center" wrapText="1"/>
      <protection hidden="1"/>
    </xf>
    <xf numFmtId="0" fontId="8" fillId="3" borderId="54" xfId="0" applyFont="1" applyFill="1" applyBorder="1" applyAlignment="1" applyProtection="1">
      <alignment horizontal="left"/>
      <protection locked="0" hidden="1"/>
    </xf>
    <xf numFmtId="0" fontId="8" fillId="3" borderId="55" xfId="0" applyFont="1" applyFill="1" applyBorder="1" applyAlignment="1" applyProtection="1">
      <alignment horizontal="left"/>
      <protection locked="0" hidden="1"/>
    </xf>
    <xf numFmtId="0" fontId="8" fillId="3" borderId="32" xfId="0" applyFont="1" applyFill="1" applyBorder="1" applyAlignment="1" applyProtection="1">
      <alignment horizontal="left"/>
      <protection locked="0" hidden="1"/>
    </xf>
    <xf numFmtId="0" fontId="8" fillId="0" borderId="44" xfId="0" applyFont="1" applyBorder="1" applyAlignment="1" applyProtection="1">
      <alignment horizontal="left"/>
      <protection hidden="1"/>
    </xf>
    <xf numFmtId="0" fontId="8" fillId="0" borderId="37" xfId="0" applyFont="1" applyBorder="1" applyAlignment="1" applyProtection="1">
      <alignment horizontal="left"/>
      <protection hidden="1"/>
    </xf>
    <xf numFmtId="0" fontId="8" fillId="0" borderId="28" xfId="0" applyFont="1" applyBorder="1" applyAlignment="1" applyProtection="1">
      <alignment horizontal="left"/>
      <protection hidden="1"/>
    </xf>
    <xf numFmtId="165" fontId="2" fillId="0" borderId="7" xfId="0" applyNumberFormat="1" applyFont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8" fillId="0" borderId="63" xfId="0" applyFont="1" applyBorder="1" applyAlignment="1" applyProtection="1">
      <alignment horizontal="left" vertical="center"/>
      <protection hidden="1"/>
    </xf>
    <xf numFmtId="0" fontId="8" fillId="0" borderId="26" xfId="0" applyFont="1" applyBorder="1" applyAlignment="1" applyProtection="1">
      <alignment horizontal="left" vertical="center"/>
      <protection hidden="1"/>
    </xf>
    <xf numFmtId="0" fontId="2" fillId="0" borderId="64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49" xfId="0" applyFont="1" applyFill="1" applyBorder="1" applyAlignment="1" applyProtection="1">
      <alignment horizontal="right" vertical="center"/>
      <protection hidden="1"/>
    </xf>
    <xf numFmtId="0" fontId="8" fillId="0" borderId="54" xfId="0" applyFont="1" applyBorder="1" applyAlignment="1" applyProtection="1">
      <alignment horizontal="left" vertical="center"/>
      <protection hidden="1"/>
    </xf>
    <xf numFmtId="0" fontId="8" fillId="0" borderId="55" xfId="0" applyFont="1" applyBorder="1" applyAlignment="1" applyProtection="1">
      <alignment horizontal="left" vertical="center"/>
      <protection hidden="1"/>
    </xf>
    <xf numFmtId="0" fontId="8" fillId="0" borderId="11" xfId="0" applyFont="1" applyBorder="1" applyAlignment="1" applyProtection="1">
      <alignment horizontal="left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50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locked="0" hidden="1"/>
    </xf>
    <xf numFmtId="0" fontId="8" fillId="3" borderId="23" xfId="0" applyFont="1" applyFill="1" applyBorder="1" applyAlignment="1" applyProtection="1">
      <alignment horizontal="left" vertical="center"/>
      <protection locked="0" hidden="1"/>
    </xf>
    <xf numFmtId="164" fontId="2" fillId="2" borderId="15" xfId="2" applyFont="1" applyFill="1" applyBorder="1" applyAlignment="1" applyProtection="1">
      <alignment horizontal="right" vertical="center" wrapText="1"/>
      <protection hidden="1"/>
    </xf>
    <xf numFmtId="164" fontId="2" fillId="2" borderId="50" xfId="2" applyFont="1" applyFill="1" applyBorder="1" applyAlignment="1" applyProtection="1">
      <alignment horizontal="right" vertical="center" wrapText="1"/>
      <protection hidden="1"/>
    </xf>
    <xf numFmtId="0" fontId="2" fillId="2" borderId="50" xfId="0" applyFont="1" applyFill="1" applyBorder="1" applyAlignment="1" applyProtection="1">
      <alignment horizontal="righ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49" xfId="0" applyFont="1" applyBorder="1" applyAlignment="1" applyProtection="1">
      <alignment horizontal="left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52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3" borderId="11" xfId="0" applyFont="1" applyFill="1" applyBorder="1" applyAlignment="1" applyProtection="1">
      <alignment horizontal="left" vertical="center"/>
      <protection locked="0" hidden="1"/>
    </xf>
    <xf numFmtId="0" fontId="8" fillId="3" borderId="47" xfId="0" applyFont="1" applyFill="1" applyBorder="1" applyAlignment="1" applyProtection="1">
      <alignment horizontal="left" vertical="center"/>
      <protection locked="0" hidden="1"/>
    </xf>
    <xf numFmtId="0" fontId="8" fillId="0" borderId="51" xfId="0" applyFont="1" applyBorder="1" applyAlignment="1" applyProtection="1">
      <alignment horizontal="left" vertical="center"/>
      <protection hidden="1"/>
    </xf>
    <xf numFmtId="0" fontId="3" fillId="3" borderId="24" xfId="2" applyNumberFormat="1" applyFont="1" applyFill="1" applyBorder="1" applyAlignment="1" applyProtection="1">
      <alignment horizontal="center" vertical="center"/>
      <protection locked="0"/>
    </xf>
    <xf numFmtId="0" fontId="3" fillId="3" borderId="26" xfId="2" applyNumberFormat="1" applyFont="1" applyFill="1" applyBorder="1" applyAlignment="1" applyProtection="1">
      <alignment horizontal="center" vertical="center"/>
      <protection locked="0"/>
    </xf>
    <xf numFmtId="164" fontId="2" fillId="2" borderId="38" xfId="2" applyFont="1" applyFill="1" applyBorder="1" applyAlignment="1" applyProtection="1">
      <alignment horizontal="center" vertical="center"/>
      <protection hidden="1"/>
    </xf>
    <xf numFmtId="164" fontId="2" fillId="2" borderId="8" xfId="2" applyFont="1" applyFill="1" applyBorder="1" applyAlignment="1" applyProtection="1">
      <alignment horizontal="center" vertical="center"/>
      <protection hidden="1"/>
    </xf>
    <xf numFmtId="164" fontId="2" fillId="0" borderId="39" xfId="2" applyFont="1" applyBorder="1" applyAlignment="1" applyProtection="1">
      <alignment horizontal="center" vertical="center"/>
      <protection hidden="1"/>
    </xf>
    <xf numFmtId="164" fontId="2" fillId="0" borderId="40" xfId="2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left" vertical="center"/>
      <protection hidden="1"/>
    </xf>
    <xf numFmtId="0" fontId="8" fillId="0" borderId="48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35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308574</xdr:colOff>
      <xdr:row>0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zoomScale="106" zoomScaleNormal="106" workbookViewId="0">
      <selection activeCell="N43" sqref="N43"/>
    </sheetView>
  </sheetViews>
  <sheetFormatPr defaultRowHeight="12.75" x14ac:dyDescent="0.2"/>
  <cols>
    <col min="1" max="1" width="27.7109375" style="6" customWidth="1"/>
    <col min="2" max="2" width="9.42578125" style="6" customWidth="1"/>
    <col min="3" max="3" width="12.7109375" style="6" customWidth="1"/>
    <col min="4" max="4" width="10.7109375" style="6" customWidth="1"/>
    <col min="5" max="5" width="11.7109375" style="6" customWidth="1"/>
    <col min="6" max="7" width="8.28515625" style="6" customWidth="1"/>
    <col min="8" max="8" width="5.7109375" style="6" customWidth="1"/>
    <col min="9" max="9" width="12.42578125" style="6" customWidth="1"/>
    <col min="10" max="10" width="7.7109375" style="6" customWidth="1"/>
    <col min="11" max="11" width="4.7109375" style="6" customWidth="1"/>
    <col min="12" max="12" width="19.42578125" style="6" customWidth="1"/>
    <col min="13" max="13" width="10.42578125" style="6" customWidth="1"/>
    <col min="14" max="14" width="16.7109375" style="6" customWidth="1"/>
    <col min="15" max="15" width="10.7109375" style="6" customWidth="1"/>
    <col min="16" max="16" width="9.7109375" style="6" customWidth="1"/>
    <col min="17" max="17" width="7.7109375" style="6" customWidth="1"/>
    <col min="18" max="16384" width="9.140625" style="6"/>
  </cols>
  <sheetData>
    <row r="1" spans="1:17" ht="33" customHeight="1" x14ac:dyDescent="0.2">
      <c r="A1" s="3"/>
      <c r="B1" s="4"/>
      <c r="C1" s="4"/>
      <c r="D1" s="4"/>
      <c r="E1" s="4"/>
      <c r="F1" s="4"/>
      <c r="G1" s="4"/>
      <c r="H1" s="4"/>
      <c r="I1" s="4"/>
      <c r="J1" s="146" t="s">
        <v>105</v>
      </c>
      <c r="K1" s="146"/>
      <c r="L1" s="146"/>
      <c r="M1" s="146"/>
      <c r="N1" s="146"/>
      <c r="O1" s="5"/>
      <c r="P1" s="5"/>
    </row>
    <row r="2" spans="1:17" ht="17.100000000000001" customHeigh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5"/>
      <c r="P2" s="5"/>
    </row>
    <row r="3" spans="1:17" ht="12.9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  <c r="P3" s="5"/>
    </row>
    <row r="4" spans="1:17" ht="12.95" customHeight="1" thickBot="1" x14ac:dyDescent="0.25">
      <c r="A4" s="105" t="s">
        <v>1</v>
      </c>
      <c r="B4" s="105"/>
      <c r="C4" s="105"/>
      <c r="D4" s="105"/>
      <c r="E4" s="105"/>
      <c r="F4" s="105"/>
      <c r="G4" s="105"/>
      <c r="H4" s="5"/>
      <c r="I4" s="5"/>
      <c r="J4" s="5"/>
      <c r="K4" s="5"/>
      <c r="L4" s="5"/>
      <c r="M4" s="5"/>
      <c r="N4" s="5"/>
      <c r="O4" s="5"/>
      <c r="P4" s="5"/>
    </row>
    <row r="5" spans="1:17" ht="12.95" customHeight="1" thickBot="1" x14ac:dyDescent="0.25">
      <c r="A5" s="116" t="s">
        <v>96</v>
      </c>
      <c r="B5" s="117"/>
      <c r="C5" s="117"/>
      <c r="D5" s="117"/>
      <c r="E5" s="118"/>
      <c r="F5" s="8"/>
      <c r="G5" s="8"/>
      <c r="H5" s="5"/>
      <c r="I5" s="116" t="s">
        <v>2</v>
      </c>
      <c r="J5" s="117"/>
      <c r="K5" s="117"/>
      <c r="L5" s="117"/>
      <c r="M5" s="117"/>
      <c r="N5" s="118"/>
      <c r="O5" s="9"/>
      <c r="P5" s="8"/>
    </row>
    <row r="6" spans="1:17" ht="42" customHeight="1" x14ac:dyDescent="0.2">
      <c r="A6" s="106" t="s">
        <v>3</v>
      </c>
      <c r="B6" s="107"/>
      <c r="C6" s="108"/>
      <c r="D6" s="112" t="s">
        <v>104</v>
      </c>
      <c r="E6" s="113"/>
      <c r="F6" s="109"/>
      <c r="G6" s="110"/>
      <c r="H6" s="5"/>
      <c r="I6" s="109" t="s">
        <v>3</v>
      </c>
      <c r="J6" s="110"/>
      <c r="K6" s="110"/>
      <c r="L6" s="111"/>
      <c r="M6" s="114" t="str">
        <f>D6</f>
        <v>(Descrição do Cargo)</v>
      </c>
      <c r="N6" s="115"/>
      <c r="O6" s="109"/>
      <c r="P6" s="110"/>
    </row>
    <row r="7" spans="1:17" ht="12.95" customHeight="1" thickBot="1" x14ac:dyDescent="0.25">
      <c r="A7" s="109"/>
      <c r="B7" s="110"/>
      <c r="C7" s="111"/>
      <c r="D7" s="10" t="s">
        <v>4</v>
      </c>
      <c r="E7" s="11" t="s">
        <v>5</v>
      </c>
      <c r="F7" s="12"/>
      <c r="G7" s="13"/>
      <c r="H7" s="5"/>
      <c r="I7" s="109"/>
      <c r="J7" s="110"/>
      <c r="K7" s="110"/>
      <c r="L7" s="111"/>
      <c r="M7" s="10" t="s">
        <v>4</v>
      </c>
      <c r="N7" s="11" t="s">
        <v>5</v>
      </c>
      <c r="O7" s="12"/>
      <c r="P7" s="13"/>
    </row>
    <row r="8" spans="1:17" ht="12.95" customHeight="1" x14ac:dyDescent="0.2">
      <c r="A8" s="150" t="s">
        <v>6</v>
      </c>
      <c r="B8" s="151"/>
      <c r="C8" s="152"/>
      <c r="D8" s="71"/>
      <c r="E8" s="14">
        <f>SUM(N8:N14)</f>
        <v>0</v>
      </c>
      <c r="F8" s="15"/>
      <c r="G8" s="16"/>
      <c r="H8" s="5"/>
      <c r="I8" s="125" t="s">
        <v>7</v>
      </c>
      <c r="J8" s="119" t="s">
        <v>8</v>
      </c>
      <c r="K8" s="120"/>
      <c r="L8" s="121"/>
      <c r="M8" s="17"/>
      <c r="N8" s="53"/>
      <c r="O8" s="18"/>
      <c r="P8" s="16"/>
    </row>
    <row r="9" spans="1:17" ht="12.95" customHeight="1" x14ac:dyDescent="0.2">
      <c r="A9" s="122" t="s">
        <v>9</v>
      </c>
      <c r="B9" s="123"/>
      <c r="C9" s="124"/>
      <c r="D9" s="72">
        <f>J40</f>
        <v>0.64160720000000016</v>
      </c>
      <c r="E9" s="19">
        <f>E8*J40</f>
        <v>0</v>
      </c>
      <c r="F9" s="15"/>
      <c r="G9" s="16"/>
      <c r="H9" s="5"/>
      <c r="I9" s="126"/>
      <c r="J9" s="102" t="s">
        <v>10</v>
      </c>
      <c r="K9" s="103"/>
      <c r="L9" s="104"/>
      <c r="M9" s="54"/>
      <c r="N9" s="20">
        <f>M9*N8</f>
        <v>0</v>
      </c>
      <c r="O9" s="18"/>
      <c r="P9" s="16"/>
    </row>
    <row r="10" spans="1:17" ht="12.95" customHeight="1" x14ac:dyDescent="0.2">
      <c r="A10" s="122" t="s">
        <v>11</v>
      </c>
      <c r="B10" s="123"/>
      <c r="C10" s="124"/>
      <c r="D10" s="72"/>
      <c r="E10" s="19">
        <f>SUM(N15:N21)</f>
        <v>0</v>
      </c>
      <c r="F10" s="15"/>
      <c r="G10" s="16"/>
      <c r="H10" s="21"/>
      <c r="I10" s="126"/>
      <c r="J10" s="102" t="s">
        <v>12</v>
      </c>
      <c r="K10" s="103"/>
      <c r="L10" s="104"/>
      <c r="M10" s="54"/>
      <c r="N10" s="20">
        <f>N8*M10</f>
        <v>0</v>
      </c>
      <c r="O10" s="18"/>
      <c r="P10" s="16"/>
    </row>
    <row r="11" spans="1:17" ht="12.95" customHeight="1" x14ac:dyDescent="0.2">
      <c r="A11" s="122" t="s">
        <v>13</v>
      </c>
      <c r="B11" s="123"/>
      <c r="C11" s="124"/>
      <c r="D11" s="72"/>
      <c r="E11" s="19">
        <f>SUM(N22:N25)</f>
        <v>0</v>
      </c>
      <c r="F11" s="15"/>
      <c r="G11" s="16"/>
      <c r="H11" s="5"/>
      <c r="I11" s="126"/>
      <c r="J11" s="102" t="s">
        <v>14</v>
      </c>
      <c r="K11" s="103"/>
      <c r="L11" s="104"/>
      <c r="M11" s="22"/>
      <c r="N11" s="55"/>
      <c r="O11" s="18"/>
      <c r="P11" s="16"/>
    </row>
    <row r="12" spans="1:17" ht="12.95" customHeight="1" x14ac:dyDescent="0.2">
      <c r="A12" s="137" t="s">
        <v>15</v>
      </c>
      <c r="B12" s="138"/>
      <c r="C12" s="139"/>
      <c r="D12" s="135">
        <f>SUM(E8:E11)</f>
        <v>0</v>
      </c>
      <c r="E12" s="136"/>
      <c r="F12" s="15"/>
      <c r="G12" s="16"/>
      <c r="H12" s="5"/>
      <c r="I12" s="126"/>
      <c r="J12" s="102" t="s">
        <v>97</v>
      </c>
      <c r="K12" s="103"/>
      <c r="L12" s="104"/>
      <c r="M12" s="22"/>
      <c r="N12" s="56"/>
      <c r="O12" s="18"/>
      <c r="P12" s="16"/>
    </row>
    <row r="13" spans="1:17" ht="12.95" customHeight="1" thickBot="1" x14ac:dyDescent="0.25">
      <c r="A13" s="122" t="s">
        <v>16</v>
      </c>
      <c r="B13" s="123"/>
      <c r="C13" s="124"/>
      <c r="D13" s="73"/>
      <c r="E13" s="19">
        <f>D12*D13</f>
        <v>0</v>
      </c>
      <c r="F13" s="100"/>
      <c r="G13" s="101"/>
      <c r="H13" s="5"/>
      <c r="I13" s="126"/>
      <c r="J13" s="102" t="s">
        <v>98</v>
      </c>
      <c r="K13" s="103"/>
      <c r="L13" s="104"/>
      <c r="M13" s="22"/>
      <c r="N13" s="56"/>
      <c r="O13" s="18"/>
      <c r="P13" s="16"/>
      <c r="Q13" s="3"/>
    </row>
    <row r="14" spans="1:17" ht="12.95" customHeight="1" thickBot="1" x14ac:dyDescent="0.25">
      <c r="A14" s="122" t="s">
        <v>17</v>
      </c>
      <c r="B14" s="123"/>
      <c r="C14" s="124"/>
      <c r="D14" s="73"/>
      <c r="E14" s="19">
        <f>D14*(D12+E13)</f>
        <v>0</v>
      </c>
      <c r="F14" s="15"/>
      <c r="G14" s="16"/>
      <c r="H14" s="5"/>
      <c r="I14" s="127"/>
      <c r="J14" s="153" t="s">
        <v>99</v>
      </c>
      <c r="K14" s="154"/>
      <c r="L14" s="155"/>
      <c r="M14" s="23"/>
      <c r="N14" s="57"/>
      <c r="O14" s="94" t="s">
        <v>76</v>
      </c>
      <c r="P14" s="96" t="s">
        <v>75</v>
      </c>
      <c r="Q14" s="98" t="s">
        <v>74</v>
      </c>
    </row>
    <row r="15" spans="1:17" ht="12.95" customHeight="1" thickBot="1" x14ac:dyDescent="0.25">
      <c r="A15" s="137" t="s">
        <v>18</v>
      </c>
      <c r="B15" s="138"/>
      <c r="C15" s="139"/>
      <c r="D15" s="135">
        <f>SUM(E13:E14)</f>
        <v>0</v>
      </c>
      <c r="E15" s="136"/>
      <c r="F15" s="15"/>
      <c r="G15" s="16"/>
      <c r="H15" s="5"/>
      <c r="I15" s="125" t="s">
        <v>19</v>
      </c>
      <c r="J15" s="156" t="s">
        <v>20</v>
      </c>
      <c r="K15" s="157"/>
      <c r="L15" s="158"/>
      <c r="M15" s="24"/>
      <c r="N15" s="83">
        <f>IF(O16=0,0,((P16*O16)*Q16)-(N8*0.06))</f>
        <v>0</v>
      </c>
      <c r="O15" s="95"/>
      <c r="P15" s="97"/>
      <c r="Q15" s="99"/>
    </row>
    <row r="16" spans="1:17" ht="12.95" customHeight="1" thickBot="1" x14ac:dyDescent="0.25">
      <c r="A16" s="137" t="s">
        <v>21</v>
      </c>
      <c r="B16" s="138"/>
      <c r="C16" s="139"/>
      <c r="D16" s="135">
        <f>D12+D15</f>
        <v>0</v>
      </c>
      <c r="E16" s="136"/>
      <c r="F16" s="134"/>
      <c r="G16" s="128"/>
      <c r="H16" s="5"/>
      <c r="I16" s="126"/>
      <c r="J16" s="102" t="s">
        <v>22</v>
      </c>
      <c r="K16" s="103"/>
      <c r="L16" s="104"/>
      <c r="M16" s="22"/>
      <c r="N16" s="56"/>
      <c r="O16" s="58"/>
      <c r="P16" s="59"/>
      <c r="Q16" s="60"/>
    </row>
    <row r="17" spans="1:17" ht="12.95" customHeight="1" thickBot="1" x14ac:dyDescent="0.25">
      <c r="A17" s="143" t="s">
        <v>23</v>
      </c>
      <c r="B17" s="144"/>
      <c r="C17" s="145"/>
      <c r="D17" s="74">
        <f>N34</f>
        <v>0</v>
      </c>
      <c r="E17" s="25">
        <f>((D12+D15)/(1-N34))*D17</f>
        <v>0</v>
      </c>
      <c r="F17" s="134"/>
      <c r="G17" s="128"/>
      <c r="H17" s="5"/>
      <c r="I17" s="126"/>
      <c r="J17" s="102" t="s">
        <v>24</v>
      </c>
      <c r="K17" s="103"/>
      <c r="L17" s="104"/>
      <c r="M17" s="22"/>
      <c r="N17" s="56"/>
      <c r="O17" s="18"/>
      <c r="P17" s="16"/>
      <c r="Q17" s="3"/>
    </row>
    <row r="18" spans="1:17" ht="12.95" customHeight="1" thickTop="1" thickBot="1" x14ac:dyDescent="0.25">
      <c r="A18" s="140" t="s">
        <v>25</v>
      </c>
      <c r="B18" s="141"/>
      <c r="C18" s="142"/>
      <c r="D18" s="147">
        <f>D16+E17</f>
        <v>0</v>
      </c>
      <c r="E18" s="148"/>
      <c r="F18" s="15"/>
      <c r="G18" s="16"/>
      <c r="H18" s="5"/>
      <c r="I18" s="126"/>
      <c r="J18" s="102" t="s">
        <v>26</v>
      </c>
      <c r="K18" s="103"/>
      <c r="L18" s="104"/>
      <c r="M18" s="22"/>
      <c r="N18" s="56"/>
      <c r="O18" s="159"/>
      <c r="P18" s="160"/>
      <c r="Q18" s="3"/>
    </row>
    <row r="19" spans="1:17" ht="12.95" customHeight="1" thickTop="1" thickBot="1" x14ac:dyDescent="0.25">
      <c r="A19" s="129" t="s">
        <v>27</v>
      </c>
      <c r="B19" s="130"/>
      <c r="C19" s="131"/>
      <c r="D19" s="132">
        <f>IF(D18=0,0,D18/E8)</f>
        <v>0</v>
      </c>
      <c r="E19" s="133" t="e">
        <f>D18+#REF!</f>
        <v>#REF!</v>
      </c>
      <c r="F19" s="134"/>
      <c r="G19" s="128"/>
      <c r="H19" s="5"/>
      <c r="I19" s="126"/>
      <c r="J19" s="102" t="s">
        <v>28</v>
      </c>
      <c r="K19" s="103"/>
      <c r="L19" s="104"/>
      <c r="M19" s="22"/>
      <c r="N19" s="56"/>
      <c r="O19" s="15"/>
      <c r="P19" s="26"/>
    </row>
    <row r="20" spans="1:17" ht="12.95" customHeight="1" x14ac:dyDescent="0.2">
      <c r="A20" s="70" t="s">
        <v>29</v>
      </c>
      <c r="B20" s="5"/>
      <c r="C20" s="5"/>
      <c r="D20" s="28"/>
      <c r="E20" s="5"/>
      <c r="F20" s="128"/>
      <c r="G20" s="128"/>
      <c r="H20" s="5"/>
      <c r="I20" s="126"/>
      <c r="J20" s="102" t="s">
        <v>101</v>
      </c>
      <c r="K20" s="103"/>
      <c r="L20" s="104"/>
      <c r="M20" s="22"/>
      <c r="N20" s="61"/>
      <c r="O20" s="15"/>
      <c r="P20" s="26"/>
    </row>
    <row r="21" spans="1:17" ht="12.95" customHeight="1" thickBot="1" x14ac:dyDescent="0.25">
      <c r="A21" s="70" t="s">
        <v>30</v>
      </c>
      <c r="B21" s="5"/>
      <c r="C21" s="5"/>
      <c r="D21" s="28"/>
      <c r="E21" s="5"/>
      <c r="F21" s="5"/>
      <c r="G21" s="5"/>
      <c r="H21" s="3"/>
      <c r="I21" s="127"/>
      <c r="J21" s="153" t="s">
        <v>92</v>
      </c>
      <c r="K21" s="154"/>
      <c r="L21" s="155"/>
      <c r="M21" s="23"/>
      <c r="N21" s="57"/>
      <c r="O21" s="134"/>
      <c r="P21" s="128"/>
    </row>
    <row r="22" spans="1:17" ht="12.95" customHeight="1" x14ac:dyDescent="0.2">
      <c r="A22" s="70" t="s">
        <v>31</v>
      </c>
      <c r="B22" s="5"/>
      <c r="C22" s="5"/>
      <c r="D22" s="28"/>
      <c r="E22" s="5"/>
      <c r="F22" s="5"/>
      <c r="G22" s="5"/>
      <c r="H22" s="3"/>
      <c r="I22" s="125" t="s">
        <v>32</v>
      </c>
      <c r="J22" s="156" t="s">
        <v>33</v>
      </c>
      <c r="K22" s="157"/>
      <c r="L22" s="158"/>
      <c r="M22" s="24"/>
      <c r="N22" s="55"/>
      <c r="O22" s="134"/>
      <c r="P22" s="128"/>
    </row>
    <row r="23" spans="1:17" ht="12.95" customHeight="1" x14ac:dyDescent="0.2">
      <c r="A23" s="70" t="s">
        <v>34</v>
      </c>
      <c r="B23" s="5"/>
      <c r="C23" s="5"/>
      <c r="D23" s="28"/>
      <c r="E23" s="5"/>
      <c r="F23" s="5"/>
      <c r="G23" s="5"/>
      <c r="H23" s="3"/>
      <c r="I23" s="126"/>
      <c r="J23" s="102" t="s">
        <v>35</v>
      </c>
      <c r="K23" s="103"/>
      <c r="L23" s="104"/>
      <c r="M23" s="22"/>
      <c r="N23" s="56"/>
      <c r="O23" s="15"/>
      <c r="P23" s="16"/>
    </row>
    <row r="24" spans="1:17" ht="12.95" customHeight="1" x14ac:dyDescent="0.2">
      <c r="A24" s="27"/>
      <c r="B24" s="5"/>
      <c r="C24" s="5"/>
      <c r="D24" s="5"/>
      <c r="E24" s="5"/>
      <c r="F24" s="5"/>
      <c r="G24" s="5"/>
      <c r="H24" s="29"/>
      <c r="I24" s="126"/>
      <c r="J24" s="102" t="s">
        <v>102</v>
      </c>
      <c r="K24" s="103"/>
      <c r="L24" s="104"/>
      <c r="M24" s="22"/>
      <c r="N24" s="56"/>
      <c r="O24" s="134"/>
      <c r="P24" s="128"/>
    </row>
    <row r="25" spans="1:17" ht="12.95" customHeight="1" thickBot="1" x14ac:dyDescent="0.25">
      <c r="A25" s="27"/>
      <c r="B25" s="5"/>
      <c r="C25" s="5"/>
      <c r="D25" s="5"/>
      <c r="E25" s="5"/>
      <c r="F25" s="5"/>
      <c r="G25" s="5"/>
      <c r="H25" s="5"/>
      <c r="I25" s="127"/>
      <c r="J25" s="153" t="s">
        <v>36</v>
      </c>
      <c r="K25" s="154"/>
      <c r="L25" s="155"/>
      <c r="M25" s="23"/>
      <c r="N25" s="57"/>
      <c r="O25" s="128"/>
      <c r="P25" s="128"/>
    </row>
    <row r="26" spans="1:17" ht="12.95" customHeight="1" thickBot="1" x14ac:dyDescent="0.25">
      <c r="A26" s="3"/>
      <c r="B26" s="5"/>
      <c r="C26" s="5"/>
      <c r="D26" s="5"/>
      <c r="E26" s="5"/>
      <c r="F26" s="5"/>
      <c r="G26" s="5"/>
      <c r="H26" s="5"/>
      <c r="I26" s="91" t="s">
        <v>95</v>
      </c>
      <c r="J26" s="92"/>
      <c r="K26" s="92"/>
      <c r="L26" s="93"/>
      <c r="M26" s="186">
        <f>SUM(N8:N25)</f>
        <v>0</v>
      </c>
      <c r="N26" s="187"/>
      <c r="O26" s="3"/>
      <c r="P26" s="3"/>
    </row>
    <row r="27" spans="1:17" ht="12.95" customHeight="1" x14ac:dyDescent="0.2">
      <c r="A27" s="27"/>
      <c r="B27" s="5"/>
      <c r="C27" s="5"/>
      <c r="D27" s="2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/>
    </row>
    <row r="28" spans="1:17" ht="17.100000000000001" customHeight="1" thickBot="1" x14ac:dyDescent="0.25">
      <c r="A28" s="30" t="s">
        <v>37</v>
      </c>
      <c r="B28" s="30"/>
      <c r="C28" s="30"/>
      <c r="D28" s="30"/>
      <c r="E28" s="30"/>
      <c r="F28" s="5"/>
      <c r="G28" s="5"/>
      <c r="H28" s="21"/>
      <c r="I28" s="21"/>
      <c r="J28" s="21"/>
      <c r="K28" s="21"/>
      <c r="L28" s="30" t="s">
        <v>38</v>
      </c>
      <c r="M28" s="21"/>
      <c r="N28" s="21"/>
      <c r="O28" s="21"/>
      <c r="P28" s="21"/>
      <c r="Q28" s="3"/>
    </row>
    <row r="29" spans="1:17" ht="17.100000000000001" customHeight="1" thickBot="1" x14ac:dyDescent="0.25">
      <c r="A29" s="189" t="s">
        <v>39</v>
      </c>
      <c r="B29" s="190"/>
      <c r="C29" s="163" t="s">
        <v>40</v>
      </c>
      <c r="D29" s="191"/>
      <c r="E29" s="164"/>
      <c r="F29" s="163" t="s">
        <v>41</v>
      </c>
      <c r="G29" s="191"/>
      <c r="H29" s="191"/>
      <c r="I29" s="191"/>
      <c r="J29" s="164"/>
      <c r="K29" s="31"/>
      <c r="L29" s="163" t="s">
        <v>42</v>
      </c>
      <c r="M29" s="164"/>
      <c r="N29" s="32" t="s">
        <v>43</v>
      </c>
      <c r="O29" s="3"/>
      <c r="P29" s="3"/>
      <c r="Q29" s="3"/>
    </row>
    <row r="30" spans="1:17" ht="12.95" customHeight="1" x14ac:dyDescent="0.2">
      <c r="A30" s="33" t="s">
        <v>77</v>
      </c>
      <c r="B30" s="68">
        <v>0.2</v>
      </c>
      <c r="C30" s="198" t="s">
        <v>44</v>
      </c>
      <c r="D30" s="201"/>
      <c r="E30" s="75">
        <v>8.3299999999999999E-2</v>
      </c>
      <c r="F30" s="196" t="s">
        <v>45</v>
      </c>
      <c r="G30" s="197"/>
      <c r="H30" s="197"/>
      <c r="I30" s="198"/>
      <c r="J30" s="65"/>
      <c r="K30" s="34"/>
      <c r="L30" s="165" t="s">
        <v>93</v>
      </c>
      <c r="M30" s="166"/>
      <c r="N30" s="62"/>
      <c r="O30" s="3"/>
      <c r="P30" s="3"/>
      <c r="Q30" s="3"/>
    </row>
    <row r="31" spans="1:17" ht="12.95" customHeight="1" x14ac:dyDescent="0.2">
      <c r="A31" s="35" t="s">
        <v>78</v>
      </c>
      <c r="B31" s="66">
        <v>1.4999999999999999E-2</v>
      </c>
      <c r="C31" s="36" t="s">
        <v>84</v>
      </c>
      <c r="D31" s="37"/>
      <c r="E31" s="66"/>
      <c r="F31" s="219" t="s">
        <v>73</v>
      </c>
      <c r="G31" s="220"/>
      <c r="H31" s="220"/>
      <c r="I31" s="221"/>
      <c r="J31" s="38">
        <f>B35*J30</f>
        <v>0</v>
      </c>
      <c r="K31" s="34"/>
      <c r="L31" s="161" t="s">
        <v>46</v>
      </c>
      <c r="M31" s="162"/>
      <c r="N31" s="63"/>
      <c r="O31" s="3"/>
      <c r="P31" s="3"/>
      <c r="Q31" s="3"/>
    </row>
    <row r="32" spans="1:17" ht="12.95" customHeight="1" thickBot="1" x14ac:dyDescent="0.25">
      <c r="A32" s="35" t="s">
        <v>79</v>
      </c>
      <c r="B32" s="66">
        <v>0.01</v>
      </c>
      <c r="C32" s="219" t="s">
        <v>85</v>
      </c>
      <c r="D32" s="221"/>
      <c r="E32" s="76">
        <v>0.1111</v>
      </c>
      <c r="F32" s="173" t="s">
        <v>48</v>
      </c>
      <c r="G32" s="174"/>
      <c r="H32" s="174"/>
      <c r="I32" s="175"/>
      <c r="J32" s="39">
        <f>(((0.08*0.5*0.9*(1+(5/56)+(5/56)+(1/3)*(5/56)))))</f>
        <v>4.3499999999999997E-2</v>
      </c>
      <c r="K32" s="5"/>
      <c r="L32" s="161" t="s">
        <v>47</v>
      </c>
      <c r="M32" s="162"/>
      <c r="N32" s="63"/>
      <c r="O32" s="3"/>
      <c r="P32" s="3"/>
      <c r="Q32" s="3"/>
    </row>
    <row r="33" spans="1:17" ht="12.95" customHeight="1" thickBot="1" x14ac:dyDescent="0.25">
      <c r="A33" s="35" t="s">
        <v>80</v>
      </c>
      <c r="B33" s="66">
        <v>2E-3</v>
      </c>
      <c r="C33" s="221" t="s">
        <v>86</v>
      </c>
      <c r="D33" s="222"/>
      <c r="E33" s="77"/>
      <c r="F33" s="170" t="s">
        <v>51</v>
      </c>
      <c r="G33" s="171"/>
      <c r="H33" s="171"/>
      <c r="I33" s="172"/>
      <c r="J33" s="40">
        <f>SUM(J30:J32)</f>
        <v>4.3499999999999997E-2</v>
      </c>
      <c r="K33" s="5"/>
      <c r="L33" s="184" t="s">
        <v>49</v>
      </c>
      <c r="M33" s="185"/>
      <c r="N33" s="64"/>
      <c r="O33" s="3"/>
      <c r="P33" s="3"/>
      <c r="Q33" s="3"/>
    </row>
    <row r="34" spans="1:17" ht="12.95" customHeight="1" thickBot="1" x14ac:dyDescent="0.25">
      <c r="A34" s="35" t="s">
        <v>81</v>
      </c>
      <c r="B34" s="66">
        <v>2.5000000000000001E-2</v>
      </c>
      <c r="C34" s="36" t="s">
        <v>50</v>
      </c>
      <c r="D34" s="37"/>
      <c r="E34" s="77"/>
      <c r="F34" s="79"/>
      <c r="G34" s="80"/>
      <c r="H34" s="80"/>
      <c r="I34" s="80"/>
      <c r="J34" s="80"/>
      <c r="K34" s="5"/>
      <c r="L34" s="170" t="s">
        <v>52</v>
      </c>
      <c r="M34" s="188"/>
      <c r="N34" s="41">
        <f>SUM(N30:N33)</f>
        <v>0</v>
      </c>
      <c r="O34" s="3"/>
      <c r="P34" s="3"/>
      <c r="Q34" s="3"/>
    </row>
    <row r="35" spans="1:17" ht="12.95" customHeight="1" thickBot="1" x14ac:dyDescent="0.25">
      <c r="A35" s="35" t="s">
        <v>82</v>
      </c>
      <c r="B35" s="66">
        <v>0.08</v>
      </c>
      <c r="C35" s="36" t="s">
        <v>87</v>
      </c>
      <c r="D35" s="37"/>
      <c r="E35" s="66"/>
      <c r="F35" s="81"/>
      <c r="G35" s="82"/>
      <c r="H35" s="82"/>
      <c r="I35" s="82"/>
      <c r="J35" s="82"/>
      <c r="K35" s="5"/>
      <c r="L35" s="5"/>
      <c r="M35" s="5"/>
      <c r="N35" s="5"/>
      <c r="O35" s="5"/>
      <c r="P35" s="5"/>
      <c r="Q35" s="3"/>
    </row>
    <row r="36" spans="1:17" ht="12.95" customHeight="1" thickBot="1" x14ac:dyDescent="0.25">
      <c r="A36" s="35" t="s">
        <v>54</v>
      </c>
      <c r="B36" s="66"/>
      <c r="C36" s="36" t="s">
        <v>88</v>
      </c>
      <c r="D36" s="37"/>
      <c r="E36" s="77"/>
      <c r="F36" s="163" t="s">
        <v>53</v>
      </c>
      <c r="G36" s="191"/>
      <c r="H36" s="191"/>
      <c r="I36" s="191"/>
      <c r="J36" s="164"/>
      <c r="K36" s="5"/>
      <c r="L36" s="5"/>
      <c r="M36" s="5"/>
      <c r="N36" s="5"/>
      <c r="O36" s="5"/>
      <c r="P36" s="5"/>
      <c r="Q36" s="3"/>
    </row>
    <row r="37" spans="1:17" ht="12.95" customHeight="1" thickBot="1" x14ac:dyDescent="0.25">
      <c r="A37" s="42" t="s">
        <v>83</v>
      </c>
      <c r="B37" s="67">
        <v>6.0000000000000001E-3</v>
      </c>
      <c r="C37" s="199" t="s">
        <v>56</v>
      </c>
      <c r="D37" s="200"/>
      <c r="E37" s="67"/>
      <c r="F37" s="193" t="s">
        <v>55</v>
      </c>
      <c r="G37" s="194"/>
      <c r="H37" s="194"/>
      <c r="I37" s="195"/>
      <c r="J37" s="43">
        <f>B38*E38</f>
        <v>6.5707200000000021E-2</v>
      </c>
      <c r="K37" s="5"/>
      <c r="L37" s="1" t="s">
        <v>89</v>
      </c>
      <c r="M37" s="5"/>
      <c r="N37" s="5"/>
      <c r="O37" s="5"/>
      <c r="P37" s="5"/>
      <c r="Q37" s="3"/>
    </row>
    <row r="38" spans="1:17" ht="12.95" customHeight="1" thickBot="1" x14ac:dyDescent="0.25">
      <c r="A38" s="90" t="s">
        <v>57</v>
      </c>
      <c r="B38" s="40">
        <f>SUM(B30:B37)</f>
        <v>0.33800000000000008</v>
      </c>
      <c r="C38" s="170" t="s">
        <v>58</v>
      </c>
      <c r="D38" s="172"/>
      <c r="E38" s="40">
        <f>SUM(E30:E37)</f>
        <v>0.19440000000000002</v>
      </c>
      <c r="F38" s="170" t="s">
        <v>59</v>
      </c>
      <c r="G38" s="171"/>
      <c r="H38" s="171"/>
      <c r="I38" s="172"/>
      <c r="J38" s="40">
        <f>SUM(J37:J37)</f>
        <v>6.5707200000000021E-2</v>
      </c>
      <c r="K38" s="44"/>
      <c r="L38" s="2" t="s">
        <v>91</v>
      </c>
      <c r="M38" s="5"/>
      <c r="N38" s="5"/>
      <c r="O38" s="5"/>
      <c r="P38" s="5"/>
      <c r="Q38" s="3"/>
    </row>
    <row r="39" spans="1:17" ht="12.95" customHeight="1" thickBot="1" x14ac:dyDescent="0.25">
      <c r="A39" s="45"/>
      <c r="B39" s="44"/>
      <c r="C39" s="45"/>
      <c r="D39" s="45"/>
      <c r="E39" s="45"/>
      <c r="F39" s="44"/>
      <c r="G39" s="45"/>
      <c r="H39" s="45"/>
      <c r="I39" s="45"/>
      <c r="J39" s="44"/>
      <c r="K39" s="44"/>
      <c r="L39" s="2" t="s">
        <v>90</v>
      </c>
      <c r="M39" s="5"/>
      <c r="N39" s="5"/>
      <c r="O39" s="5"/>
      <c r="P39" s="5"/>
      <c r="Q39" s="3"/>
    </row>
    <row r="40" spans="1:17" ht="12.95" customHeight="1" thickBot="1" x14ac:dyDescent="0.25">
      <c r="A40" s="46" t="s">
        <v>60</v>
      </c>
      <c r="B40" s="47"/>
      <c r="C40" s="47"/>
      <c r="D40" s="47"/>
      <c r="E40" s="47"/>
      <c r="F40" s="47"/>
      <c r="G40" s="47"/>
      <c r="H40" s="47"/>
      <c r="I40" s="47"/>
      <c r="J40" s="48">
        <f>B38+E38+J33+J38</f>
        <v>0.64160720000000016</v>
      </c>
      <c r="K40" s="21"/>
      <c r="L40" s="21"/>
      <c r="M40" s="21"/>
      <c r="N40" s="21"/>
      <c r="O40" s="21"/>
      <c r="P40" s="3"/>
      <c r="Q40" s="3"/>
    </row>
    <row r="41" spans="1:17" ht="12.95" customHeight="1" thickBot="1" x14ac:dyDescent="0.25">
      <c r="A41" s="5"/>
      <c r="B41" s="5"/>
      <c r="C41" s="5"/>
      <c r="D41" s="2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"/>
    </row>
    <row r="42" spans="1:17" ht="39" customHeight="1" thickBot="1" x14ac:dyDescent="0.3">
      <c r="A42" s="89" t="s">
        <v>61</v>
      </c>
      <c r="B42" s="49"/>
      <c r="C42" s="49"/>
      <c r="D42" s="50"/>
      <c r="E42" s="49"/>
      <c r="F42" s="49"/>
      <c r="G42" s="49"/>
      <c r="H42" s="5"/>
      <c r="I42" s="178" t="s">
        <v>94</v>
      </c>
      <c r="J42" s="179"/>
      <c r="K42" s="179"/>
      <c r="L42" s="179"/>
      <c r="M42" s="179"/>
      <c r="N42" s="180"/>
      <c r="O42" s="5"/>
      <c r="P42" s="5"/>
      <c r="Q42" s="3"/>
    </row>
    <row r="43" spans="1:17" ht="39" customHeight="1" thickBot="1" x14ac:dyDescent="0.25">
      <c r="A43" s="163" t="s">
        <v>3</v>
      </c>
      <c r="B43" s="223"/>
      <c r="C43" s="88" t="s">
        <v>62</v>
      </c>
      <c r="D43" s="88" t="s">
        <v>63</v>
      </c>
      <c r="E43" s="88" t="s">
        <v>64</v>
      </c>
      <c r="F43" s="224" t="s">
        <v>65</v>
      </c>
      <c r="G43" s="118"/>
      <c r="H43" s="5"/>
      <c r="I43" s="225" t="s">
        <v>103</v>
      </c>
      <c r="J43" s="226"/>
      <c r="K43" s="226"/>
      <c r="L43" s="226"/>
      <c r="M43" s="227"/>
      <c r="N43" s="84"/>
      <c r="O43" s="5"/>
      <c r="P43" s="5"/>
      <c r="Q43" s="3"/>
    </row>
    <row r="44" spans="1:17" ht="20.100000000000001" customHeight="1" thickBot="1" x14ac:dyDescent="0.25">
      <c r="A44" s="176" t="str">
        <f>D6</f>
        <v>(Descrição do Cargo)</v>
      </c>
      <c r="B44" s="177"/>
      <c r="C44" s="69"/>
      <c r="D44" s="69"/>
      <c r="E44" s="51">
        <f>D18</f>
        <v>0</v>
      </c>
      <c r="F44" s="202"/>
      <c r="G44" s="203"/>
      <c r="H44" s="5"/>
      <c r="I44" s="181" t="s">
        <v>66</v>
      </c>
      <c r="J44" s="182"/>
      <c r="K44" s="182"/>
      <c r="L44" s="182"/>
      <c r="M44" s="183"/>
      <c r="N44" s="85"/>
      <c r="O44" s="5"/>
      <c r="P44" s="5"/>
      <c r="Q44" s="3"/>
    </row>
    <row r="45" spans="1:17" ht="18" customHeight="1" thickBot="1" x14ac:dyDescent="0.25">
      <c r="A45" s="208" t="s">
        <v>67</v>
      </c>
      <c r="B45" s="209"/>
      <c r="C45" s="209"/>
      <c r="D45" s="209"/>
      <c r="E45" s="210"/>
      <c r="F45" s="204">
        <f>IF(D44=0,0,ROUND(((E44/D44)*F44),2))</f>
        <v>0</v>
      </c>
      <c r="G45" s="205"/>
      <c r="H45" s="5"/>
      <c r="I45" s="181" t="s">
        <v>68</v>
      </c>
      <c r="J45" s="182"/>
      <c r="K45" s="182"/>
      <c r="L45" s="182"/>
      <c r="M45" s="183"/>
      <c r="N45" s="78"/>
      <c r="O45" s="5"/>
      <c r="P45" s="5"/>
      <c r="Q45" s="3"/>
    </row>
    <row r="46" spans="1:17" ht="18" customHeight="1" thickTop="1" thickBot="1" x14ac:dyDescent="0.25">
      <c r="A46" s="167" t="s">
        <v>69</v>
      </c>
      <c r="B46" s="168"/>
      <c r="C46" s="168"/>
      <c r="D46" s="168"/>
      <c r="E46" s="169"/>
      <c r="F46" s="206">
        <f>F45*C44</f>
        <v>0</v>
      </c>
      <c r="G46" s="207"/>
      <c r="H46" s="5"/>
      <c r="I46" s="181" t="s">
        <v>70</v>
      </c>
      <c r="J46" s="182"/>
      <c r="K46" s="182"/>
      <c r="L46" s="182"/>
      <c r="M46" s="183"/>
      <c r="N46" s="86"/>
      <c r="O46" s="5"/>
      <c r="P46" s="5"/>
      <c r="Q46" s="3"/>
    </row>
    <row r="47" spans="1:17" ht="18" customHeight="1" thickTop="1" thickBot="1" x14ac:dyDescent="0.25">
      <c r="A47" s="214" t="s">
        <v>71</v>
      </c>
      <c r="B47" s="215"/>
      <c r="C47" s="215"/>
      <c r="D47" s="215"/>
      <c r="E47" s="216"/>
      <c r="F47" s="217">
        <f>F46*N47</f>
        <v>0</v>
      </c>
      <c r="G47" s="218"/>
      <c r="H47" s="5"/>
      <c r="I47" s="211" t="s">
        <v>72</v>
      </c>
      <c r="J47" s="212"/>
      <c r="K47" s="212"/>
      <c r="L47" s="212"/>
      <c r="M47" s="213"/>
      <c r="N47" s="87"/>
      <c r="O47" s="3"/>
      <c r="P47" s="3"/>
      <c r="Q47" s="3"/>
    </row>
    <row r="48" spans="1:17" ht="15" customHeight="1" x14ac:dyDescent="0.2">
      <c r="A48" s="5"/>
      <c r="B48" s="5"/>
      <c r="C48" s="28"/>
      <c r="D48" s="5"/>
      <c r="E48" s="5"/>
      <c r="F48" s="3"/>
      <c r="G48" s="3"/>
      <c r="H48" s="5"/>
      <c r="O48" s="3"/>
      <c r="P48" s="3"/>
      <c r="Q48" s="3"/>
    </row>
    <row r="49" spans="1:17" ht="16.5" customHeight="1" x14ac:dyDescent="0.2">
      <c r="A49" s="192" t="s">
        <v>100</v>
      </c>
      <c r="B49" s="192"/>
      <c r="C49" s="192"/>
      <c r="D49" s="192"/>
      <c r="E49" s="192"/>
      <c r="F49" s="3"/>
      <c r="G49" s="3"/>
      <c r="H49" s="52"/>
      <c r="O49" s="3"/>
      <c r="P49" s="3"/>
      <c r="Q49" s="3"/>
    </row>
    <row r="50" spans="1:17" ht="17.100000000000001" customHeight="1" x14ac:dyDescent="0.2">
      <c r="H50" s="5"/>
      <c r="O50" s="3"/>
      <c r="P50" s="3"/>
      <c r="Q50" s="3"/>
    </row>
    <row r="51" spans="1:17" ht="15" customHeight="1" x14ac:dyDescent="0.2"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">
      <c r="O53" s="3"/>
      <c r="P53" s="3"/>
      <c r="Q53" s="3"/>
    </row>
    <row r="59" spans="1:17" ht="15" customHeight="1" x14ac:dyDescent="0.2"/>
  </sheetData>
  <sheetProtection algorithmName="SHA-512" hashValue="YoYmdUoCJLqMxLkF6UtE4NrMNLi9pTVXH/FR+7ZMtQLuCEwicMdyHyr/uTBhzSuSotMRI0cmaHoa+tGCZ8QX/Q==" saltValue="AwrEp8RJLpyrtutNAtgzTw==" spinCount="100000" sheet="1" objects="1" scenarios="1" selectLockedCells="1"/>
  <protectedRanges>
    <protectedRange algorithmName="SHA-512" hashValue="PXLxX15WoldHe1+qcfmA0xvllLBRj+FZATgLzhHT4Bya/ZDL5x8H9RTeF7gBbVS3M661HAKTegqTLstKFkHMNw==" saltValue="6krggmxV3J1INjCZQnUZJA==" spinCount="100000" sqref="D6" name="Intervalo1"/>
  </protectedRanges>
  <mergeCells count="102">
    <mergeCell ref="A49:E49"/>
    <mergeCell ref="F36:J36"/>
    <mergeCell ref="F37:I37"/>
    <mergeCell ref="F29:J29"/>
    <mergeCell ref="F30:I30"/>
    <mergeCell ref="C37:D37"/>
    <mergeCell ref="C30:D30"/>
    <mergeCell ref="F44:G44"/>
    <mergeCell ref="F45:G45"/>
    <mergeCell ref="F46:G46"/>
    <mergeCell ref="A45:E45"/>
    <mergeCell ref="I47:M47"/>
    <mergeCell ref="A47:E47"/>
    <mergeCell ref="F47:G47"/>
    <mergeCell ref="F31:I31"/>
    <mergeCell ref="C32:D32"/>
    <mergeCell ref="C33:D33"/>
    <mergeCell ref="A43:B43"/>
    <mergeCell ref="F43:G43"/>
    <mergeCell ref="I43:M43"/>
    <mergeCell ref="J21:L21"/>
    <mergeCell ref="L31:M31"/>
    <mergeCell ref="L29:M29"/>
    <mergeCell ref="L30:M30"/>
    <mergeCell ref="O25:P25"/>
    <mergeCell ref="O24:P24"/>
    <mergeCell ref="A46:E46"/>
    <mergeCell ref="F38:I38"/>
    <mergeCell ref="F32:I32"/>
    <mergeCell ref="A44:B44"/>
    <mergeCell ref="I42:N42"/>
    <mergeCell ref="I45:M45"/>
    <mergeCell ref="L32:M32"/>
    <mergeCell ref="L33:M33"/>
    <mergeCell ref="I44:M44"/>
    <mergeCell ref="I46:M46"/>
    <mergeCell ref="M26:N26"/>
    <mergeCell ref="L34:M34"/>
    <mergeCell ref="J22:L22"/>
    <mergeCell ref="J24:L24"/>
    <mergeCell ref="C38:D38"/>
    <mergeCell ref="A29:B29"/>
    <mergeCell ref="C29:E29"/>
    <mergeCell ref="F33:I33"/>
    <mergeCell ref="J1:N1"/>
    <mergeCell ref="D18:E18"/>
    <mergeCell ref="A2:N2"/>
    <mergeCell ref="O22:P22"/>
    <mergeCell ref="J23:L23"/>
    <mergeCell ref="O6:P6"/>
    <mergeCell ref="A8:C8"/>
    <mergeCell ref="A9:C9"/>
    <mergeCell ref="A10:C10"/>
    <mergeCell ref="J14:L14"/>
    <mergeCell ref="J15:L15"/>
    <mergeCell ref="A11:C11"/>
    <mergeCell ref="A12:C12"/>
    <mergeCell ref="D12:E12"/>
    <mergeCell ref="J9:L9"/>
    <mergeCell ref="A15:C15"/>
    <mergeCell ref="J17:L17"/>
    <mergeCell ref="J18:L18"/>
    <mergeCell ref="I22:I25"/>
    <mergeCell ref="J25:L25"/>
    <mergeCell ref="I15:I21"/>
    <mergeCell ref="J16:L16"/>
    <mergeCell ref="O18:P18"/>
    <mergeCell ref="O21:P21"/>
    <mergeCell ref="D19:E19"/>
    <mergeCell ref="F19:G19"/>
    <mergeCell ref="J20:L20"/>
    <mergeCell ref="D15:E15"/>
    <mergeCell ref="A16:C16"/>
    <mergeCell ref="D16:E16"/>
    <mergeCell ref="F16:G16"/>
    <mergeCell ref="A18:C18"/>
    <mergeCell ref="F17:G17"/>
    <mergeCell ref="A17:C17"/>
    <mergeCell ref="I26:L26"/>
    <mergeCell ref="O14:O15"/>
    <mergeCell ref="P14:P15"/>
    <mergeCell ref="Q14:Q15"/>
    <mergeCell ref="F13:G13"/>
    <mergeCell ref="J13:L13"/>
    <mergeCell ref="A4:G4"/>
    <mergeCell ref="A6:C7"/>
    <mergeCell ref="D6:E6"/>
    <mergeCell ref="F6:G6"/>
    <mergeCell ref="I6:L7"/>
    <mergeCell ref="M6:N6"/>
    <mergeCell ref="A5:E5"/>
    <mergeCell ref="I5:N5"/>
    <mergeCell ref="J8:L8"/>
    <mergeCell ref="A14:C14"/>
    <mergeCell ref="J10:L10"/>
    <mergeCell ref="J11:L11"/>
    <mergeCell ref="J12:L12"/>
    <mergeCell ref="A13:C13"/>
    <mergeCell ref="I8:I14"/>
    <mergeCell ref="F20:G20"/>
    <mergeCell ref="J19:L19"/>
    <mergeCell ref="A19:C19"/>
  </mergeCells>
  <pageMargins left="0.51181102362204722" right="0.51181102362204722" top="0.51181102362204722" bottom="0.51181102362204722" header="0.31496062992125984" footer="0.31496062992125984"/>
  <pageSetup paperSize="9" scale="74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280E671F73B04BA1DEDEC67622C6DD" ma:contentTypeVersion="10" ma:contentTypeDescription="Crie um novo documento." ma:contentTypeScope="" ma:versionID="c8c086156084c44ef1df7b2d25ffff8a">
  <xsd:schema xmlns:xsd="http://www.w3.org/2001/XMLSchema" xmlns:xs="http://www.w3.org/2001/XMLSchema" xmlns:p="http://schemas.microsoft.com/office/2006/metadata/properties" xmlns:ns2="fb5ad994-2949-4705-9c15-36aa45f8bb9f" xmlns:ns3="ba098a1f-9b61-4c76-8973-526ebbcd7dbf" targetNamespace="http://schemas.microsoft.com/office/2006/metadata/properties" ma:root="true" ma:fieldsID="7f0c35c58da0f067534a1b3a31490cd9" ns2:_="" ns3:_="">
    <xsd:import namespace="fb5ad994-2949-4705-9c15-36aa45f8bb9f"/>
    <xsd:import namespace="ba098a1f-9b61-4c76-8973-526ebbcd7d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d994-2949-4705-9c15-36aa45f8bb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8a1f-9b61-4c76-8973-526ebbcd7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6A9C1C-76E3-4854-9885-CDD2943E74B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a098a1f-9b61-4c76-8973-526ebbcd7dbf"/>
    <ds:schemaRef ds:uri="fb5ad994-2949-4705-9c15-36aa45f8bb9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E77E4C-94BB-4D60-9F37-497F3F88D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6F9C37-B573-4465-8A6A-6290FD7AA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ad994-2949-4705-9c15-36aa45f8bb9f"/>
    <ds:schemaRef ds:uri="ba098a1f-9b61-4c76-8973-526ebbcd7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POSTO 1</vt:lpstr>
      <vt:lpstr>'POSTO 1'!Area_de_impressao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Rafael Mundim Magalhaes Soares</cp:lastModifiedBy>
  <cp:revision/>
  <cp:lastPrinted>2017-05-19T20:26:53Z</cp:lastPrinted>
  <dcterms:created xsi:type="dcterms:W3CDTF">2007-01-19T11:01:04Z</dcterms:created>
  <dcterms:modified xsi:type="dcterms:W3CDTF">2024-08-30T13:39:22Z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0x01010009280E671F73B04BA1DEDEC67622C6DD</vt:lpwstr>
  </property>
</Properties>
</file>