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ownloads\"/>
    </mc:Choice>
  </mc:AlternateContent>
  <xr:revisionPtr revIDLastSave="0" documentId="13_ncr:1_{8B1F6BA5-B371-4D9B-96E7-289A08543E74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lan1 (2)" sheetId="2" r:id="rId1"/>
  </sheets>
  <definedNames>
    <definedName name="_xlnm.Print_Area" localSheetId="0">'Plan1 (2)'!$A$1:$D$52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C49" i="2" l="1"/>
  <c r="C40" i="2"/>
  <c r="C18" i="2" l="1"/>
  <c r="C12" i="2" l="1"/>
  <c r="C24" i="2" s="1"/>
  <c r="D5" i="2" l="1"/>
  <c r="D28" i="2"/>
  <c r="D11" i="2" l="1"/>
  <c r="D10" i="2"/>
  <c r="D9" i="2"/>
  <c r="D8" i="2"/>
  <c r="D17" i="2"/>
  <c r="D16" i="2"/>
  <c r="D15" i="2"/>
  <c r="D21" i="2"/>
  <c r="D29" i="2"/>
  <c r="D34" i="2" s="1"/>
  <c r="D32" i="2"/>
  <c r="D12" i="2" l="1"/>
  <c r="D18" i="2"/>
  <c r="D22" i="2"/>
  <c r="D24" i="2" l="1"/>
  <c r="D33" i="2" s="1"/>
  <c r="D35" i="2" s="1"/>
  <c r="D38" i="2" l="1"/>
  <c r="D39" i="2" s="1"/>
  <c r="D40" i="2" s="1"/>
  <c r="D46" i="2" l="1"/>
  <c r="D48" i="2"/>
  <c r="D43" i="2"/>
  <c r="D47" i="2"/>
  <c r="D49" i="2"/>
  <c r="D52" i="2" l="1"/>
</calcChain>
</file>

<file path=xl/sharedStrings.xml><?xml version="1.0" encoding="utf-8"?>
<sst xmlns="http://schemas.openxmlformats.org/spreadsheetml/2006/main" count="71" uniqueCount="70">
  <si>
    <t>COFINS</t>
  </si>
  <si>
    <t>4.1</t>
  </si>
  <si>
    <t>Incidência dos Encargos Sociais e Provisões</t>
  </si>
  <si>
    <t xml:space="preserve"> ENCARGOS SOCIAIS E PROVISIONAMENTO</t>
  </si>
  <si>
    <t>5.1</t>
  </si>
  <si>
    <t>5.2</t>
  </si>
  <si>
    <t>6.2</t>
  </si>
  <si>
    <t>Despesas Administrativas/Operacionais</t>
  </si>
  <si>
    <t>ENCARGOS SOCIAIS E TRABALHISTA</t>
  </si>
  <si>
    <t>INSUMOS DE MÃO DE OBRA</t>
  </si>
  <si>
    <t>BENEFÍCIOS (INSUMOS DE MÃO DE OBRA)</t>
  </si>
  <si>
    <t>ITEM</t>
  </si>
  <si>
    <t>6.1</t>
  </si>
  <si>
    <t>6.3</t>
  </si>
  <si>
    <t>7.1</t>
  </si>
  <si>
    <t>7.2</t>
  </si>
  <si>
    <t>8.1</t>
  </si>
  <si>
    <t>9.1</t>
  </si>
  <si>
    <t>9.2</t>
  </si>
  <si>
    <t>9.3</t>
  </si>
  <si>
    <t>10.1</t>
  </si>
  <si>
    <t>TOTAL LDI - LUCRO E DESPESAS INDIRETAS</t>
  </si>
  <si>
    <t>PIS</t>
  </si>
  <si>
    <t>ISS</t>
  </si>
  <si>
    <t>TOTAL TRIBUTOS SOBRE O FATURAMENTO</t>
  </si>
  <si>
    <t>Preço Global Mensal do Cargo</t>
  </si>
  <si>
    <t>PROVISIONAMENTO</t>
  </si>
  <si>
    <t>Vale Transporte (22 dias x tarifa média de R$20,00)</t>
  </si>
  <si>
    <t>Vale Alimentação/Refeição (22 dias x RS 36,69)</t>
  </si>
  <si>
    <t>TOTAL INCIDÊNCIA DE ENCARGOS SOCIAIS E PROVISIONAMENTO</t>
  </si>
  <si>
    <t>TOTAL ENCARGOS SOCIAIS E PROVISIONAMENTO</t>
  </si>
  <si>
    <t>Remuneração + Encargos Sociais e Trabalhistas + Benefícios + LDI</t>
  </si>
  <si>
    <t>Lucro Mensal</t>
  </si>
  <si>
    <t>SAT (RAT x FAP)</t>
  </si>
  <si>
    <t>9.4</t>
  </si>
  <si>
    <t>INDICADORES DO CUSTO</t>
  </si>
  <si>
    <t>BASE DE CÁLCULO</t>
  </si>
  <si>
    <t>VALOR MENSAL</t>
  </si>
  <si>
    <t>1</t>
  </si>
  <si>
    <t>REMUNERAÇÃO</t>
  </si>
  <si>
    <t>1.1</t>
  </si>
  <si>
    <t>Salário Base</t>
  </si>
  <si>
    <t>TOTAL DA REMUNERAÇÃO</t>
  </si>
  <si>
    <t>2</t>
  </si>
  <si>
    <t>ENCARGOS SOCIAIS</t>
  </si>
  <si>
    <t>2.1</t>
  </si>
  <si>
    <t>INSS</t>
  </si>
  <si>
    <t>2.2</t>
  </si>
  <si>
    <t>FGTS sobre Salário</t>
  </si>
  <si>
    <t>2.3</t>
  </si>
  <si>
    <t>2.4</t>
  </si>
  <si>
    <t>Contribuição Social do Salário Educação</t>
  </si>
  <si>
    <t>TOTAL ENCARGOS SOCIAIS</t>
  </si>
  <si>
    <t>3</t>
  </si>
  <si>
    <t>3.1</t>
  </si>
  <si>
    <t>13º Salário Proporcional</t>
  </si>
  <si>
    <t>3.2</t>
  </si>
  <si>
    <t>Férias Proporcionais</t>
  </si>
  <si>
    <t>3.3</t>
  </si>
  <si>
    <t>Abono de Férias Proporcional</t>
  </si>
  <si>
    <t>TOTAL PROVISIONAMENTO</t>
  </si>
  <si>
    <t>4</t>
  </si>
  <si>
    <t>TOTAL DOS INSUMOS DE MÃO DE OBRA</t>
  </si>
  <si>
    <t>QUADRO RESUMO</t>
  </si>
  <si>
    <t>TOTAL DO QUADRO RESUMO</t>
  </si>
  <si>
    <t>LDI - LUCRO E DESPESAS INDIRETAS</t>
  </si>
  <si>
    <t>SUBTOTAL</t>
  </si>
  <si>
    <t>TRIBUTOS SOBRE O FATURAMENTO</t>
  </si>
  <si>
    <t>TOTAL GERAL</t>
  </si>
  <si>
    <t xml:space="preserve">* Deverão ser preenchidos apenas os campos em amarelo.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</si>
</sst>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2" fillId="2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10" fontId="2" fillId="0" borderId="13" xfId="2" applyNumberFormat="1" applyFont="1" applyBorder="1" applyAlignment="1">
      <alignment vertical="center" wrapText="1"/>
    </xf>
    <xf numFmtId="164" fontId="3" fillId="4" borderId="3" xfId="2" applyNumberFormat="1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0" fontId="3" fillId="0" borderId="3" xfId="2" applyNumberFormat="1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10" fontId="2" fillId="0" borderId="8" xfId="2" applyNumberFormat="1" applyFont="1" applyBorder="1" applyAlignment="1">
      <alignment vertical="center" wrapText="1"/>
    </xf>
    <xf numFmtId="10" fontId="3" fillId="5" borderId="3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left" vertical="center" wrapText="1"/>
    </xf>
    <xf numFmtId="9" fontId="3" fillId="0" borderId="3" xfId="2" applyNumberFormat="1" applyFont="1" applyBorder="1" applyAlignment="1">
      <alignment horizontal="center" vertical="center" wrapText="1"/>
    </xf>
    <xf numFmtId="10" fontId="3" fillId="4" borderId="3" xfId="2" applyNumberFormat="1" applyFont="1" applyFill="1" applyBorder="1" applyAlignment="1">
      <alignment horizontal="right" vertical="center" wrapText="1"/>
    </xf>
    <xf numFmtId="2" fontId="8" fillId="0" borderId="0" xfId="0" applyNumberFormat="1" applyFont="1" applyAlignment="1">
      <alignment vertical="center"/>
    </xf>
    <xf numFmtId="10" fontId="2" fillId="0" borderId="3" xfId="2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/>
    </xf>
    <xf numFmtId="10" fontId="10" fillId="0" borderId="7" xfId="0" applyNumberFormat="1" applyFont="1" applyBorder="1" applyAlignment="1">
      <alignment vertical="center"/>
    </xf>
    <xf numFmtId="0" fontId="10" fillId="4" borderId="4" xfId="2" applyFont="1" applyFill="1" applyBorder="1" applyAlignment="1">
      <alignment horizontal="center" vertical="center" wrapText="1"/>
    </xf>
    <xf numFmtId="164" fontId="3" fillId="5" borderId="3" xfId="2" applyNumberFormat="1" applyFont="1" applyFill="1" applyBorder="1" applyAlignment="1">
      <alignment horizontal="right" vertical="center" wrapText="1"/>
    </xf>
    <xf numFmtId="164" fontId="2" fillId="0" borderId="3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2" fillId="0" borderId="10" xfId="2" applyNumberFormat="1" applyFont="1" applyBorder="1" applyAlignment="1">
      <alignment horizontal="right" vertical="center" wrapText="1"/>
    </xf>
    <xf numFmtId="164" fontId="3" fillId="0" borderId="19" xfId="2" applyNumberFormat="1" applyFont="1" applyBorder="1" applyAlignment="1">
      <alignment horizontal="right" vertical="center" wrapText="1"/>
    </xf>
    <xf numFmtId="164" fontId="3" fillId="0" borderId="10" xfId="2" applyNumberFormat="1" applyFont="1" applyBorder="1" applyAlignment="1">
      <alignment horizontal="right" vertical="center" wrapText="1"/>
    </xf>
    <xf numFmtId="164" fontId="7" fillId="0" borderId="3" xfId="2" applyNumberFormat="1" applyFont="1" applyBorder="1" applyAlignment="1">
      <alignment horizontal="right" vertical="center" wrapText="1"/>
    </xf>
    <xf numFmtId="9" fontId="3" fillId="5" borderId="3" xfId="6" applyFont="1" applyFill="1" applyBorder="1" applyAlignment="1">
      <alignment horizontal="righ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15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3" borderId="9" xfId="2" applyFont="1" applyFill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_Planilha de Custos e Formação de Preços ISS 2%" xfId="5" xr:uid="{97509FAE-3F3F-44FD-8FF9-CDFE50D7242B}"/>
    <cellStyle name="Porcentagem" xfId="6" builtinId="5"/>
    <cellStyle name="Porcentagem 2" xfId="4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showGridLines="0" tabSelected="1" topLeftCell="A7" zoomScale="130" zoomScaleNormal="130" workbookViewId="0">
      <selection activeCell="D49" sqref="D49"/>
    </sheetView>
  </sheetViews>
  <sheetFormatPr defaultRowHeight="15" x14ac:dyDescent="0.25"/>
  <cols>
    <col min="1" max="1" width="4.28515625" style="8" customWidth="1"/>
    <col min="2" max="2" width="40.7109375" style="8" customWidth="1"/>
    <col min="3" max="4" width="9.7109375" style="8" customWidth="1"/>
    <col min="5" max="16384" width="9.140625" style="8"/>
  </cols>
  <sheetData>
    <row r="1" spans="1:6" ht="27" customHeight="1" x14ac:dyDescent="0.25">
      <c r="A1" s="1" t="s">
        <v>11</v>
      </c>
      <c r="B1" s="1" t="s">
        <v>35</v>
      </c>
      <c r="C1" s="1" t="s">
        <v>36</v>
      </c>
      <c r="D1" s="1" t="s">
        <v>37</v>
      </c>
    </row>
    <row r="2" spans="1:6" x14ac:dyDescent="0.25">
      <c r="A2" s="35"/>
      <c r="B2" s="36"/>
      <c r="C2" s="36"/>
      <c r="D2" s="37"/>
    </row>
    <row r="3" spans="1:6" ht="15" customHeight="1" x14ac:dyDescent="0.25">
      <c r="A3" s="2" t="s">
        <v>38</v>
      </c>
      <c r="B3" s="38" t="s">
        <v>39</v>
      </c>
      <c r="C3" s="39"/>
      <c r="D3" s="40"/>
    </row>
    <row r="4" spans="1:6" ht="15" customHeight="1" x14ac:dyDescent="0.25">
      <c r="A4" s="3" t="s">
        <v>40</v>
      </c>
      <c r="B4" s="4" t="s">
        <v>41</v>
      </c>
      <c r="C4" s="16">
        <v>1</v>
      </c>
      <c r="D4" s="23"/>
    </row>
    <row r="5" spans="1:6" ht="15" customHeight="1" x14ac:dyDescent="0.25">
      <c r="A5" s="38" t="s">
        <v>42</v>
      </c>
      <c r="B5" s="39"/>
      <c r="C5" s="40"/>
      <c r="D5" s="24">
        <f>D4</f>
        <v>0</v>
      </c>
    </row>
    <row r="6" spans="1:6" ht="15" customHeight="1" x14ac:dyDescent="0.25">
      <c r="A6" s="35"/>
      <c r="B6" s="36"/>
      <c r="C6" s="36"/>
      <c r="D6" s="37"/>
    </row>
    <row r="7" spans="1:6" x14ac:dyDescent="0.25">
      <c r="A7" s="2" t="s">
        <v>43</v>
      </c>
      <c r="B7" s="38" t="s">
        <v>44</v>
      </c>
      <c r="C7" s="39"/>
      <c r="D7" s="40"/>
    </row>
    <row r="8" spans="1:6" x14ac:dyDescent="0.25">
      <c r="A8" s="3" t="s">
        <v>45</v>
      </c>
      <c r="B8" s="4" t="s">
        <v>46</v>
      </c>
      <c r="C8" s="17">
        <v>0.2</v>
      </c>
      <c r="D8" s="25">
        <f>D5*C8</f>
        <v>0</v>
      </c>
    </row>
    <row r="9" spans="1:6" x14ac:dyDescent="0.25">
      <c r="A9" s="3" t="s">
        <v>47</v>
      </c>
      <c r="B9" s="4" t="s">
        <v>48</v>
      </c>
      <c r="C9" s="17">
        <v>0.08</v>
      </c>
      <c r="D9" s="25">
        <f>$D$5*C9</f>
        <v>0</v>
      </c>
    </row>
    <row r="10" spans="1:6" ht="15" customHeight="1" x14ac:dyDescent="0.25">
      <c r="A10" s="3" t="s">
        <v>49</v>
      </c>
      <c r="B10" s="4" t="s">
        <v>33</v>
      </c>
      <c r="C10" s="17">
        <v>3.2300000000000002E-2</v>
      </c>
      <c r="D10" s="25">
        <f>$D$5*C10</f>
        <v>0</v>
      </c>
      <c r="E10" s="18"/>
      <c r="F10" s="18"/>
    </row>
    <row r="11" spans="1:6" ht="15" customHeight="1" x14ac:dyDescent="0.25">
      <c r="A11" s="3" t="s">
        <v>50</v>
      </c>
      <c r="B11" s="4" t="s">
        <v>51</v>
      </c>
      <c r="C11" s="17">
        <v>2.5000000000000001E-2</v>
      </c>
      <c r="D11" s="25">
        <f>$D$5*C11</f>
        <v>0</v>
      </c>
      <c r="E11" s="18"/>
      <c r="F11" s="18"/>
    </row>
    <row r="12" spans="1:6" ht="15" customHeight="1" x14ac:dyDescent="0.25">
      <c r="A12" s="38" t="s">
        <v>52</v>
      </c>
      <c r="B12" s="40"/>
      <c r="C12" s="19">
        <f>SUM(C8:C11)</f>
        <v>0.33730000000000004</v>
      </c>
      <c r="D12" s="24">
        <f>SUM(D8:D11)</f>
        <v>0</v>
      </c>
      <c r="E12" s="18"/>
      <c r="F12" s="18"/>
    </row>
    <row r="13" spans="1:6" ht="15" customHeight="1" x14ac:dyDescent="0.25">
      <c r="A13" s="35"/>
      <c r="B13" s="36"/>
      <c r="C13" s="36"/>
      <c r="D13" s="37"/>
      <c r="E13" s="18"/>
      <c r="F13" s="18"/>
    </row>
    <row r="14" spans="1:6" x14ac:dyDescent="0.25">
      <c r="A14" s="2" t="s">
        <v>53</v>
      </c>
      <c r="B14" s="38" t="s">
        <v>26</v>
      </c>
      <c r="C14" s="39"/>
      <c r="D14" s="40"/>
      <c r="E14" s="18"/>
      <c r="F14" s="18"/>
    </row>
    <row r="15" spans="1:6" x14ac:dyDescent="0.25">
      <c r="A15" s="3" t="s">
        <v>54</v>
      </c>
      <c r="B15" s="4" t="s">
        <v>55</v>
      </c>
      <c r="C15" s="9">
        <v>8.3299999999999999E-2</v>
      </c>
      <c r="D15" s="25">
        <f>$D$5*C15</f>
        <v>0</v>
      </c>
    </row>
    <row r="16" spans="1:6" ht="15" customHeight="1" x14ac:dyDescent="0.25">
      <c r="A16" s="3" t="s">
        <v>56</v>
      </c>
      <c r="B16" s="4" t="s">
        <v>57</v>
      </c>
      <c r="C16" s="9">
        <v>8.3299999999999999E-2</v>
      </c>
      <c r="D16" s="25">
        <f>$D$5*C16</f>
        <v>0</v>
      </c>
      <c r="E16" s="18"/>
    </row>
    <row r="17" spans="1:5" ht="15" customHeight="1" x14ac:dyDescent="0.25">
      <c r="A17" s="3" t="s">
        <v>58</v>
      </c>
      <c r="B17" s="4" t="s">
        <v>59</v>
      </c>
      <c r="C17" s="9">
        <v>2.7799999999999998E-2</v>
      </c>
      <c r="D17" s="25">
        <f>$D$5*C17</f>
        <v>0</v>
      </c>
      <c r="E17" s="18"/>
    </row>
    <row r="18" spans="1:5" ht="15" customHeight="1" x14ac:dyDescent="0.25">
      <c r="A18" s="38" t="s">
        <v>60</v>
      </c>
      <c r="B18" s="40"/>
      <c r="C18" s="19">
        <f>SUM(C15:C17)</f>
        <v>0.19439999999999999</v>
      </c>
      <c r="D18" s="24">
        <f>SUM(D15:D17)</f>
        <v>0</v>
      </c>
      <c r="E18" s="18"/>
    </row>
    <row r="19" spans="1:5" x14ac:dyDescent="0.25">
      <c r="A19" s="35"/>
      <c r="B19" s="36"/>
      <c r="C19" s="36"/>
      <c r="D19" s="37"/>
      <c r="E19" s="18"/>
    </row>
    <row r="20" spans="1:5" x14ac:dyDescent="0.25">
      <c r="A20" s="2" t="s">
        <v>61</v>
      </c>
      <c r="B20" s="46" t="s">
        <v>3</v>
      </c>
      <c r="C20" s="46"/>
      <c r="D20" s="46"/>
      <c r="E20" s="18"/>
    </row>
    <row r="21" spans="1:5" x14ac:dyDescent="0.25">
      <c r="A21" s="7" t="s">
        <v>1</v>
      </c>
      <c r="B21" s="20" t="s">
        <v>2</v>
      </c>
      <c r="C21" s="21">
        <v>2.81E-2</v>
      </c>
      <c r="D21" s="26">
        <f>D5*C21</f>
        <v>0</v>
      </c>
      <c r="E21" s="18"/>
    </row>
    <row r="22" spans="1:5" ht="15" customHeight="1" x14ac:dyDescent="0.25">
      <c r="A22" s="47" t="s">
        <v>29</v>
      </c>
      <c r="B22" s="48"/>
      <c r="C22" s="11">
        <v>2.81E-2</v>
      </c>
      <c r="D22" s="27">
        <f>D21</f>
        <v>0</v>
      </c>
      <c r="E22" s="18"/>
    </row>
    <row r="23" spans="1:5" x14ac:dyDescent="0.25">
      <c r="A23" s="49"/>
      <c r="B23" s="50"/>
      <c r="C23" s="50"/>
      <c r="D23" s="51"/>
      <c r="E23" s="18"/>
    </row>
    <row r="24" spans="1:5" ht="15" customHeight="1" x14ac:dyDescent="0.25">
      <c r="A24" s="52" t="s">
        <v>30</v>
      </c>
      <c r="B24" s="53"/>
      <c r="C24" s="5">
        <f>C12+C18+C22</f>
        <v>0.55980000000000008</v>
      </c>
      <c r="D24" s="28">
        <f>D12+D18+D21</f>
        <v>0</v>
      </c>
      <c r="E24" s="18"/>
    </row>
    <row r="25" spans="1:5" ht="15" customHeight="1" x14ac:dyDescent="0.25">
      <c r="A25" s="35"/>
      <c r="B25" s="36"/>
      <c r="C25" s="54"/>
      <c r="D25" s="37"/>
      <c r="E25" s="18"/>
    </row>
    <row r="26" spans="1:5" x14ac:dyDescent="0.25">
      <c r="A26" s="22">
        <v>5</v>
      </c>
      <c r="B26" s="46" t="s">
        <v>10</v>
      </c>
      <c r="C26" s="46"/>
      <c r="D26" s="46"/>
      <c r="E26" s="18"/>
    </row>
    <row r="27" spans="1:5" x14ac:dyDescent="0.25">
      <c r="A27" s="3" t="s">
        <v>4</v>
      </c>
      <c r="B27" s="4" t="s">
        <v>27</v>
      </c>
      <c r="C27" s="6">
        <v>20</v>
      </c>
      <c r="D27" s="25">
        <f>(22*C27)</f>
        <v>440</v>
      </c>
      <c r="E27" s="18"/>
    </row>
    <row r="28" spans="1:5" ht="15" customHeight="1" x14ac:dyDescent="0.25">
      <c r="A28" s="3" t="s">
        <v>5</v>
      </c>
      <c r="B28" s="4" t="s">
        <v>28</v>
      </c>
      <c r="C28" s="6">
        <v>36.69</v>
      </c>
      <c r="D28" s="25">
        <f>22*C28</f>
        <v>807.18</v>
      </c>
    </row>
    <row r="29" spans="1:5" ht="15" customHeight="1" x14ac:dyDescent="0.25">
      <c r="A29" s="38" t="s">
        <v>62</v>
      </c>
      <c r="B29" s="39"/>
      <c r="C29" s="40"/>
      <c r="D29" s="24">
        <f>SUM(D27:D28)</f>
        <v>1247.1799999999998</v>
      </c>
    </row>
    <row r="30" spans="1:5" x14ac:dyDescent="0.25">
      <c r="A30" s="35"/>
      <c r="B30" s="36"/>
      <c r="C30" s="36"/>
      <c r="D30" s="37"/>
    </row>
    <row r="31" spans="1:5" x14ac:dyDescent="0.25">
      <c r="A31" s="2">
        <v>6</v>
      </c>
      <c r="B31" s="38" t="s">
        <v>63</v>
      </c>
      <c r="C31" s="39"/>
      <c r="D31" s="40"/>
    </row>
    <row r="32" spans="1:5" x14ac:dyDescent="0.25">
      <c r="A32" s="3" t="s">
        <v>12</v>
      </c>
      <c r="B32" s="41" t="s">
        <v>39</v>
      </c>
      <c r="C32" s="42"/>
      <c r="D32" s="25">
        <f>D5</f>
        <v>0</v>
      </c>
    </row>
    <row r="33" spans="1:4" ht="15" customHeight="1" x14ac:dyDescent="0.25">
      <c r="A33" s="3" t="s">
        <v>6</v>
      </c>
      <c r="B33" s="41" t="s">
        <v>8</v>
      </c>
      <c r="C33" s="42"/>
      <c r="D33" s="25">
        <f>D24</f>
        <v>0</v>
      </c>
    </row>
    <row r="34" spans="1:4" ht="15" customHeight="1" x14ac:dyDescent="0.25">
      <c r="A34" s="3" t="s">
        <v>13</v>
      </c>
      <c r="B34" s="41" t="s">
        <v>9</v>
      </c>
      <c r="C34" s="42"/>
      <c r="D34" s="25">
        <f>D29</f>
        <v>1247.1799999999998</v>
      </c>
    </row>
    <row r="35" spans="1:4" ht="15" customHeight="1" x14ac:dyDescent="0.25">
      <c r="A35" s="38" t="s">
        <v>64</v>
      </c>
      <c r="B35" s="39"/>
      <c r="C35" s="40"/>
      <c r="D35" s="24">
        <f>SUM(D32:D34)</f>
        <v>1247.1799999999998</v>
      </c>
    </row>
    <row r="36" spans="1:4" x14ac:dyDescent="0.25">
      <c r="A36" s="35"/>
      <c r="B36" s="36"/>
      <c r="C36" s="36"/>
      <c r="D36" s="37"/>
    </row>
    <row r="37" spans="1:4" x14ac:dyDescent="0.25">
      <c r="A37" s="2">
        <v>7</v>
      </c>
      <c r="B37" s="43" t="s">
        <v>65</v>
      </c>
      <c r="C37" s="44"/>
      <c r="D37" s="45"/>
    </row>
    <row r="38" spans="1:4" x14ac:dyDescent="0.25">
      <c r="A38" s="3" t="s">
        <v>14</v>
      </c>
      <c r="B38" s="13" t="s">
        <v>7</v>
      </c>
      <c r="C38" s="32"/>
      <c r="D38" s="29">
        <f>C38*D35</f>
        <v>0</v>
      </c>
    </row>
    <row r="39" spans="1:4" x14ac:dyDescent="0.25">
      <c r="A39" s="3" t="s">
        <v>15</v>
      </c>
      <c r="B39" s="4" t="s">
        <v>32</v>
      </c>
      <c r="C39" s="32"/>
      <c r="D39" s="30">
        <f>C39*(D35+D38)</f>
        <v>0</v>
      </c>
    </row>
    <row r="40" spans="1:4" ht="15" customHeight="1" x14ac:dyDescent="0.25">
      <c r="A40" s="38" t="s">
        <v>21</v>
      </c>
      <c r="B40" s="40"/>
      <c r="C40" s="19">
        <f>SUM(C38:C39)</f>
        <v>0</v>
      </c>
      <c r="D40" s="24">
        <f>SUM(D38:D39)</f>
        <v>0</v>
      </c>
    </row>
    <row r="41" spans="1:4" ht="15" customHeight="1" x14ac:dyDescent="0.25">
      <c r="A41" s="35"/>
      <c r="B41" s="36"/>
      <c r="C41" s="36"/>
      <c r="D41" s="37"/>
    </row>
    <row r="42" spans="1:4" ht="15" customHeight="1" x14ac:dyDescent="0.25">
      <c r="A42" s="2">
        <v>8</v>
      </c>
      <c r="B42" s="38" t="s">
        <v>66</v>
      </c>
      <c r="C42" s="39"/>
      <c r="D42" s="40"/>
    </row>
    <row r="43" spans="1:4" ht="15" customHeight="1" x14ac:dyDescent="0.25">
      <c r="A43" s="3" t="s">
        <v>16</v>
      </c>
      <c r="B43" s="41" t="s">
        <v>31</v>
      </c>
      <c r="C43" s="42"/>
      <c r="D43" s="24">
        <f>SUM(D35,D40)</f>
        <v>1247.1799999999998</v>
      </c>
    </row>
    <row r="44" spans="1:4" ht="15" customHeight="1" x14ac:dyDescent="0.25">
      <c r="A44" s="35"/>
      <c r="B44" s="36"/>
      <c r="C44" s="36"/>
      <c r="D44" s="37"/>
    </row>
    <row r="45" spans="1:4" ht="15" customHeight="1" x14ac:dyDescent="0.25">
      <c r="A45" s="2">
        <v>9</v>
      </c>
      <c r="B45" s="38" t="s">
        <v>67</v>
      </c>
      <c r="C45" s="39"/>
      <c r="D45" s="40"/>
    </row>
    <row r="46" spans="1:4" ht="15" customHeight="1" x14ac:dyDescent="0.25">
      <c r="A46" s="3" t="s">
        <v>17</v>
      </c>
      <c r="B46" s="4" t="s">
        <v>22</v>
      </c>
      <c r="C46" s="12"/>
      <c r="D46" s="25">
        <f>((D35+D40)/(1-C46))*C46</f>
        <v>0</v>
      </c>
    </row>
    <row r="47" spans="1:4" ht="15" customHeight="1" x14ac:dyDescent="0.25">
      <c r="A47" s="3" t="s">
        <v>18</v>
      </c>
      <c r="B47" s="4" t="s">
        <v>0</v>
      </c>
      <c r="C47" s="12"/>
      <c r="D47" s="25">
        <f>((D35+D40)/(1-C47))*C47</f>
        <v>0</v>
      </c>
    </row>
    <row r="48" spans="1:4" ht="15" customHeight="1" x14ac:dyDescent="0.25">
      <c r="A48" s="3" t="s">
        <v>19</v>
      </c>
      <c r="B48" s="4" t="s">
        <v>23</v>
      </c>
      <c r="C48" s="9">
        <v>0.05</v>
      </c>
      <c r="D48" s="25">
        <f>((D35+D40)/(1-C48))*C48</f>
        <v>65.641052631578944</v>
      </c>
    </row>
    <row r="49" spans="1:4" ht="15" customHeight="1" x14ac:dyDescent="0.25">
      <c r="A49" s="14" t="s">
        <v>34</v>
      </c>
      <c r="B49" s="15" t="s">
        <v>24</v>
      </c>
      <c r="C49" s="19">
        <f>SUM(C46:C48)</f>
        <v>0.05</v>
      </c>
      <c r="D49" s="24">
        <f>((D35+D40)/(1-C49))*C49</f>
        <v>65.641052631578944</v>
      </c>
    </row>
    <row r="50" spans="1:4" ht="15" customHeight="1" x14ac:dyDescent="0.25">
      <c r="A50" s="35"/>
      <c r="B50" s="36"/>
      <c r="C50" s="36"/>
      <c r="D50" s="37"/>
    </row>
    <row r="51" spans="1:4" ht="15" customHeight="1" x14ac:dyDescent="0.25">
      <c r="A51" s="2">
        <v>10</v>
      </c>
      <c r="B51" s="38" t="s">
        <v>68</v>
      </c>
      <c r="C51" s="39"/>
      <c r="D51" s="40"/>
    </row>
    <row r="52" spans="1:4" ht="15" customHeight="1" x14ac:dyDescent="0.25">
      <c r="A52" s="10" t="s">
        <v>20</v>
      </c>
      <c r="B52" s="33" t="s">
        <v>25</v>
      </c>
      <c r="C52" s="34"/>
      <c r="D52" s="31">
        <f>D43+D49</f>
        <v>1312.8210526315788</v>
      </c>
    </row>
    <row r="53" spans="1:4" ht="15" customHeight="1" x14ac:dyDescent="0.25">
      <c r="A53" s="8" t="s">
        <v>69</v>
      </c>
    </row>
  </sheetData>
  <sheetProtection selectLockedCells="1"/>
  <mergeCells count="34">
    <mergeCell ref="A2:D2"/>
    <mergeCell ref="A22:B22"/>
    <mergeCell ref="B34:C34"/>
    <mergeCell ref="B14:D14"/>
    <mergeCell ref="A19:D19"/>
    <mergeCell ref="B20:D20"/>
    <mergeCell ref="A23:D23"/>
    <mergeCell ref="A24:B24"/>
    <mergeCell ref="A25:D25"/>
    <mergeCell ref="B3:D3"/>
    <mergeCell ref="A18:B18"/>
    <mergeCell ref="A5:C5"/>
    <mergeCell ref="A6:D6"/>
    <mergeCell ref="B7:D7"/>
    <mergeCell ref="A12:B12"/>
    <mergeCell ref="A13:D13"/>
    <mergeCell ref="B26:D26"/>
    <mergeCell ref="A29:C29"/>
    <mergeCell ref="B32:C32"/>
    <mergeCell ref="B33:C33"/>
    <mergeCell ref="A30:D30"/>
    <mergeCell ref="B31:D31"/>
    <mergeCell ref="A40:B40"/>
    <mergeCell ref="A41:D41"/>
    <mergeCell ref="B42:D42"/>
    <mergeCell ref="A35:C35"/>
    <mergeCell ref="A36:D36"/>
    <mergeCell ref="B37:D37"/>
    <mergeCell ref="B52:C52"/>
    <mergeCell ref="A50:D50"/>
    <mergeCell ref="B51:D51"/>
    <mergeCell ref="B43:C43"/>
    <mergeCell ref="A44:D44"/>
    <mergeCell ref="B45:D45"/>
  </mergeCells>
  <pageMargins left="0.511811024" right="0.511811024" top="0.78740157499999996" bottom="0.78740157499999996" header="0.31496062000000002" footer="0.31496062000000002"/>
  <pageSetup paperSize="9" scale="69" orientation="portrait" r:id="rId1"/>
  <headerFooter>
    <oddHeader>&amp;L&amp;"Calibri"&amp;10&amp;K000000 #pública&amp;1#_x000D_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3BDBBFAB37B84B919B308C48CEE88D" ma:contentTypeVersion="6" ma:contentTypeDescription="Crie um novo documento." ma:contentTypeScope="" ma:versionID="c04a9475a3e3856559e93a56db2c0275">
  <xsd:schema xmlns:xsd="http://www.w3.org/2001/XMLSchema" xmlns:xs="http://www.w3.org/2001/XMLSchema" xmlns:p="http://schemas.microsoft.com/office/2006/metadata/properties" xmlns:ns2="53e43de9-7756-4fb1-ac97-3d53098c0e9c" xmlns:ns3="4ff52d9b-781f-4547-b63a-6c7cdc8e6e59" targetNamespace="http://schemas.microsoft.com/office/2006/metadata/properties" ma:root="true" ma:fieldsID="1990f7de5afa0fa795b13571d2da668e" ns2:_="" ns3:_="">
    <xsd:import namespace="53e43de9-7756-4fb1-ac97-3d53098c0e9c"/>
    <xsd:import namespace="4ff52d9b-781f-4547-b63a-6c7cdc8e6e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3de9-7756-4fb1-ac97-3d53098c0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2d9b-781f-4547-b63a-6c7cdc8e6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93C42-D713-4D3A-9E3E-3EA2723E0E37}">
  <ds:schemaRefs>
    <ds:schemaRef ds:uri="http://purl.org/dc/terms/"/>
    <ds:schemaRef ds:uri="53e43de9-7756-4fb1-ac97-3d53098c0e9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ff52d9b-781f-4547-b63a-6c7cdc8e6e59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D5E2C5E-610A-4E1A-9FB2-1354339BD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B1B79-9FC6-4C1E-B6DD-8D4A6DB61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43de9-7756-4fb1-ac97-3d53098c0e9c"/>
    <ds:schemaRef ds:uri="4ff52d9b-781f-4547-b63a-6c7cdc8e6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 (2)</vt:lpstr>
      <vt:lpstr>'Plan1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Alves Da Silva</dc:creator>
  <cp:lastModifiedBy>Rafael Mundim Magalhaes Soares</cp:lastModifiedBy>
  <cp:lastPrinted>2019-04-24T13:36:44Z</cp:lastPrinted>
  <dcterms:created xsi:type="dcterms:W3CDTF">2015-12-23T12:41:18Z</dcterms:created>
  <dcterms:modified xsi:type="dcterms:W3CDTF">2024-08-28T19:41:49Z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0x010100893BDBBFAB37B84B919B308C48CEE88D</vt:lpwstr>
  </property>
</Properties>
</file>