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italo.souza\Desktop\Planilha Posto de Serviço 18.06.2021\"/>
    </mc:Choice>
  </mc:AlternateContent>
  <xr:revisionPtr revIDLastSave="0" documentId="13_ncr:1_{191B24C9-7838-416B-8FB7-67582D7BF871}" xr6:coauthVersionLast="34" xr6:coauthVersionMax="34" xr10:uidLastSave="{00000000-0000-0000-0000-000000000000}"/>
  <workbookProtection workbookAlgorithmName="SHA-512" workbookHashValue="OEy9RVmdkkqM238tkwrzcsPNuoRxZJzKE1M+ykL2Jmhz4Jh540vvwv7ea18LpBH8jgY5wL/7eboTpac1MeUXFA==" workbookSaltValue="FxhFSG1K3F3z9Y5y6CMd1g==" workbookSpinCount="100000" lockStructure="1"/>
  <bookViews>
    <workbookView xWindow="0" yWindow="0" windowWidth="19200" windowHeight="6950" tabRatio="932" firstSheet="11" activeTab="13" xr2:uid="{00000000-000D-0000-FFFF-FFFF00000000}"/>
  </bookViews>
  <sheets>
    <sheet name="Oper Tele 5h às 22h" sheetId="3" r:id="rId1"/>
    <sheet name="Oper Tele 22h às 5h" sheetId="19" r:id="rId2"/>
    <sheet name="Oper Tel Bilingue 5h às 22h " sheetId="24" r:id="rId3"/>
    <sheet name="Oper Tel Bilingue 22h às 5h " sheetId="26" r:id="rId4"/>
    <sheet name="Oper Tel Certificado 5h às 22h" sheetId="23" r:id="rId5"/>
    <sheet name="Ope Tel Certificado 22h às 5h " sheetId="36" r:id="rId6"/>
    <sheet name="Ope Qual e Treinam 5h às 22h" sheetId="21" r:id="rId7"/>
    <sheet name="Oper Qual e Treinam 22h às 5h" sheetId="20" r:id="rId8"/>
    <sheet name="Oper Qual e Trei Bil 5h às 22h " sheetId="35" r:id="rId9"/>
    <sheet name="Oper Qual e Trei Bil 22 às 5h" sheetId="34" r:id="rId10"/>
    <sheet name="Líder de Tele 5h às 22h" sheetId="33" r:id="rId11"/>
    <sheet name="Líder de Tele 22h às 5h " sheetId="32" r:id="rId12"/>
    <sheet name="Líder Tele Bilíngue 5h às 22h" sheetId="31" r:id="rId13"/>
    <sheet name="Líder Tele Bilíngue 22h às 5h" sheetId="30" r:id="rId14"/>
    <sheet name="Líder de Qual e Trein 5h às 22h" sheetId="29" r:id="rId15"/>
    <sheet name="Líder de Qual e Trein 22h às 5h" sheetId="28" r:id="rId16"/>
    <sheet name="Líder de Apoio 5 às 22h" sheetId="27" r:id="rId17"/>
    <sheet name="Líder de Apoio 22 às 5h " sheetId="37" r:id="rId18"/>
    <sheet name="Consolidação" sheetId="6" r:id="rId19"/>
  </sheets>
  <definedNames>
    <definedName name="_xlnm.Print_Area" localSheetId="18">Consolidação!$A$1:$J$30</definedName>
    <definedName name="_xlnm.Print_Area" localSheetId="17">'Líder de Apoio 22 às 5h '!$A$1:$Q$49</definedName>
    <definedName name="_xlnm.Print_Area" localSheetId="16">'Líder de Apoio 5 às 22h'!$A$1:$Q$49</definedName>
    <definedName name="_xlnm.Print_Area" localSheetId="15">'Líder de Qual e Trein 22h às 5h'!$A$1:$Q$49</definedName>
    <definedName name="_xlnm.Print_Area" localSheetId="14">'Líder de Qual e Trein 5h às 22h'!$A$1:$Q$49</definedName>
    <definedName name="_xlnm.Print_Area" localSheetId="11">'Líder de Tele 22h às 5h '!$A$1:$Q$49</definedName>
    <definedName name="_xlnm.Print_Area" localSheetId="10">'Líder de Tele 5h às 22h'!$A$1:$Q$49</definedName>
    <definedName name="_xlnm.Print_Area" localSheetId="13">'Líder Tele Bilíngue 22h às 5h'!$A$1:$Q$49</definedName>
    <definedName name="_xlnm.Print_Area" localSheetId="12">'Líder Tele Bilíngue 5h às 22h'!$A$1:$Q$49</definedName>
    <definedName name="_xlnm.Print_Area" localSheetId="6">'Ope Qual e Treinam 5h às 22h'!$A$1:$Q$49</definedName>
    <definedName name="_xlnm.Print_Area" localSheetId="5">'Ope Tel Certificado 22h às 5h '!$A$1:$Q$49</definedName>
    <definedName name="_xlnm.Print_Area" localSheetId="9">'Oper Qual e Trei Bil 22 às 5h'!$A$1:$Q$49</definedName>
    <definedName name="_xlnm.Print_Area" localSheetId="8">'Oper Qual e Trei Bil 5h às 22h '!$A$1:$Q$49</definedName>
    <definedName name="_xlnm.Print_Area" localSheetId="7">'Oper Qual e Treinam 22h às 5h'!$A$1:$Q$49</definedName>
    <definedName name="_xlnm.Print_Area" localSheetId="3">'Oper Tel Bilingue 22h às 5h '!$A$1:$Q$49</definedName>
    <definedName name="_xlnm.Print_Area" localSheetId="2">'Oper Tel Bilingue 5h às 22h '!$A$1:$Q$49</definedName>
    <definedName name="_xlnm.Print_Area" localSheetId="4">'Oper Tel Certificado 5h às 22h'!$A$1:$Q$49</definedName>
    <definedName name="_xlnm.Print_Area" localSheetId="1">'Oper Tele 22h às 5h'!$A$1:$Q$49</definedName>
    <definedName name="_xlnm.Print_Area" localSheetId="0">'Oper Tele 5h às 22h'!$A$1:$Q$49</definedName>
  </definedNames>
  <calcPr calcId="179021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6" l="1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I26" i="6" l="1"/>
  <c r="C25" i="6" l="1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A45" i="37"/>
  <c r="E39" i="37"/>
  <c r="B39" i="37"/>
  <c r="J38" i="37"/>
  <c r="J39" i="37" s="1"/>
  <c r="N35" i="37"/>
  <c r="D18" i="37" s="1"/>
  <c r="J33" i="37"/>
  <c r="J32" i="37"/>
  <c r="N16" i="37"/>
  <c r="E11" i="37" s="1"/>
  <c r="E12" i="37"/>
  <c r="N11" i="37"/>
  <c r="N10" i="37"/>
  <c r="M7" i="37"/>
  <c r="F46" i="36"/>
  <c r="F47" i="36" s="1"/>
  <c r="A45" i="36"/>
  <c r="E39" i="36"/>
  <c r="B39" i="36"/>
  <c r="N35" i="36"/>
  <c r="D18" i="36" s="1"/>
  <c r="J33" i="36"/>
  <c r="J32" i="36"/>
  <c r="J34" i="36" s="1"/>
  <c r="N16" i="36"/>
  <c r="E11" i="36" s="1"/>
  <c r="E12" i="36"/>
  <c r="N11" i="36"/>
  <c r="N10" i="36"/>
  <c r="M7" i="36"/>
  <c r="F46" i="35"/>
  <c r="F47" i="35" s="1"/>
  <c r="A45" i="35"/>
  <c r="E39" i="35"/>
  <c r="B39" i="35"/>
  <c r="N35" i="35"/>
  <c r="D18" i="35" s="1"/>
  <c r="J33" i="35"/>
  <c r="J32" i="35"/>
  <c r="N16" i="35"/>
  <c r="E11" i="35" s="1"/>
  <c r="E12" i="35"/>
  <c r="N11" i="35"/>
  <c r="N10" i="35"/>
  <c r="M7" i="35"/>
  <c r="F46" i="34"/>
  <c r="F47" i="34" s="1"/>
  <c r="A45" i="34"/>
  <c r="E39" i="34"/>
  <c r="B39" i="34"/>
  <c r="J38" i="34" s="1"/>
  <c r="J39" i="34" s="1"/>
  <c r="N35" i="34"/>
  <c r="D18" i="34" s="1"/>
  <c r="J33" i="34"/>
  <c r="J32" i="34"/>
  <c r="N16" i="34"/>
  <c r="E11" i="34" s="1"/>
  <c r="E12" i="34"/>
  <c r="N11" i="34"/>
  <c r="N10" i="34"/>
  <c r="M7" i="34"/>
  <c r="A45" i="33"/>
  <c r="E39" i="33"/>
  <c r="B39" i="33"/>
  <c r="N35" i="33"/>
  <c r="D18" i="33" s="1"/>
  <c r="J33" i="33"/>
  <c r="J32" i="33"/>
  <c r="N16" i="33"/>
  <c r="E12" i="33"/>
  <c r="N11" i="33"/>
  <c r="N10" i="33"/>
  <c r="M7" i="33"/>
  <c r="A45" i="32"/>
  <c r="E39" i="32"/>
  <c r="B39" i="32"/>
  <c r="N35" i="32"/>
  <c r="D18" i="32" s="1"/>
  <c r="J33" i="32"/>
  <c r="J32" i="32"/>
  <c r="N16" i="32"/>
  <c r="E11" i="32" s="1"/>
  <c r="E12" i="32"/>
  <c r="N11" i="32"/>
  <c r="N10" i="32"/>
  <c r="M7" i="32"/>
  <c r="A45" i="31"/>
  <c r="E39" i="31"/>
  <c r="B39" i="31"/>
  <c r="J38" i="31" s="1"/>
  <c r="J39" i="31" s="1"/>
  <c r="N35" i="31"/>
  <c r="J33" i="31"/>
  <c r="J32" i="31"/>
  <c r="D18" i="31"/>
  <c r="N16" i="31"/>
  <c r="E11" i="31" s="1"/>
  <c r="E12" i="31"/>
  <c r="N11" i="31"/>
  <c r="N10" i="31"/>
  <c r="M7" i="31"/>
  <c r="F46" i="30"/>
  <c r="F47" i="30" s="1"/>
  <c r="A45" i="30"/>
  <c r="E39" i="30"/>
  <c r="B39" i="30"/>
  <c r="N35" i="30"/>
  <c r="D18" i="30" s="1"/>
  <c r="J33" i="30"/>
  <c r="J32" i="30"/>
  <c r="N16" i="30"/>
  <c r="E11" i="30" s="1"/>
  <c r="E12" i="30"/>
  <c r="N11" i="30"/>
  <c r="N10" i="30"/>
  <c r="M7" i="30"/>
  <c r="A45" i="29"/>
  <c r="E39" i="29"/>
  <c r="B39" i="29"/>
  <c r="N35" i="29"/>
  <c r="D18" i="29" s="1"/>
  <c r="J33" i="29"/>
  <c r="J32" i="29"/>
  <c r="N16" i="29"/>
  <c r="E11" i="29" s="1"/>
  <c r="E12" i="29"/>
  <c r="N11" i="29"/>
  <c r="N10" i="29"/>
  <c r="M7" i="29"/>
  <c r="A45" i="28"/>
  <c r="E39" i="28"/>
  <c r="B39" i="28"/>
  <c r="N35" i="28"/>
  <c r="D18" i="28" s="1"/>
  <c r="J33" i="28"/>
  <c r="J32" i="28"/>
  <c r="N16" i="28"/>
  <c r="E11" i="28" s="1"/>
  <c r="E12" i="28"/>
  <c r="N11" i="28"/>
  <c r="N10" i="28"/>
  <c r="M7" i="28"/>
  <c r="A45" i="27"/>
  <c r="E39" i="27"/>
  <c r="B39" i="27"/>
  <c r="N35" i="27"/>
  <c r="D18" i="27" s="1"/>
  <c r="J33" i="27"/>
  <c r="J32" i="27"/>
  <c r="N16" i="27"/>
  <c r="E11" i="27" s="1"/>
  <c r="E12" i="27"/>
  <c r="N11" i="27"/>
  <c r="N10" i="27"/>
  <c r="M7" i="27"/>
  <c r="A45" i="26"/>
  <c r="E39" i="26"/>
  <c r="B39" i="26"/>
  <c r="N35" i="26"/>
  <c r="D18" i="26" s="1"/>
  <c r="J33" i="26"/>
  <c r="J32" i="26"/>
  <c r="N16" i="26"/>
  <c r="E11" i="26" s="1"/>
  <c r="E12" i="26"/>
  <c r="N11" i="26"/>
  <c r="N10" i="26"/>
  <c r="M7" i="26"/>
  <c r="M27" i="28" l="1"/>
  <c r="E9" i="32"/>
  <c r="E9" i="35"/>
  <c r="E9" i="34"/>
  <c r="E9" i="27"/>
  <c r="J38" i="26"/>
  <c r="J39" i="26" s="1"/>
  <c r="J34" i="27"/>
  <c r="J41" i="27" s="1"/>
  <c r="D10" i="27" s="1"/>
  <c r="J38" i="28"/>
  <c r="J39" i="28" s="1"/>
  <c r="J38" i="35"/>
  <c r="J39" i="35" s="1"/>
  <c r="E9" i="30"/>
  <c r="J38" i="32"/>
  <c r="J39" i="32" s="1"/>
  <c r="J41" i="32" s="1"/>
  <c r="D10" i="32" s="1"/>
  <c r="M27" i="33"/>
  <c r="E9" i="29"/>
  <c r="J34" i="30"/>
  <c r="M27" i="31"/>
  <c r="J34" i="37"/>
  <c r="J41" i="37" s="1"/>
  <c r="D10" i="37" s="1"/>
  <c r="E9" i="28"/>
  <c r="M27" i="32"/>
  <c r="J38" i="33"/>
  <c r="J39" i="33" s="1"/>
  <c r="M27" i="35"/>
  <c r="J34" i="26"/>
  <c r="J41" i="26" s="1"/>
  <c r="D10" i="26" s="1"/>
  <c r="J38" i="27"/>
  <c r="J39" i="27" s="1"/>
  <c r="M27" i="29"/>
  <c r="J38" i="30"/>
  <c r="J39" i="30" s="1"/>
  <c r="J41" i="30" s="1"/>
  <c r="J34" i="32"/>
  <c r="E9" i="33"/>
  <c r="J34" i="35"/>
  <c r="J41" i="35" s="1"/>
  <c r="D10" i="35" s="1"/>
  <c r="E9" i="36"/>
  <c r="J38" i="36"/>
  <c r="J39" i="36" s="1"/>
  <c r="J41" i="36" s="1"/>
  <c r="M27" i="34"/>
  <c r="J34" i="28"/>
  <c r="J41" i="28" s="1"/>
  <c r="D10" i="28" s="1"/>
  <c r="J34" i="29"/>
  <c r="J41" i="29" s="1"/>
  <c r="D10" i="29" s="1"/>
  <c r="J34" i="31"/>
  <c r="J34" i="34"/>
  <c r="J41" i="34" s="1"/>
  <c r="D10" i="34" s="1"/>
  <c r="F48" i="30"/>
  <c r="G21" i="6" s="1"/>
  <c r="J21" i="6" s="1"/>
  <c r="F21" i="6"/>
  <c r="M27" i="26"/>
  <c r="J38" i="29"/>
  <c r="J39" i="29" s="1"/>
  <c r="J34" i="33"/>
  <c r="M27" i="36"/>
  <c r="J41" i="31"/>
  <c r="D10" i="31" s="1"/>
  <c r="F48" i="34"/>
  <c r="G17" i="6" s="1"/>
  <c r="J17" i="6" s="1"/>
  <c r="F17" i="6"/>
  <c r="F48" i="35"/>
  <c r="G16" i="6" s="1"/>
  <c r="J16" i="6" s="1"/>
  <c r="F16" i="6"/>
  <c r="F48" i="36"/>
  <c r="G13" i="6" s="1"/>
  <c r="J13" i="6" s="1"/>
  <c r="F13" i="6"/>
  <c r="M27" i="27"/>
  <c r="M27" i="37"/>
  <c r="E9" i="37"/>
  <c r="E11" i="33"/>
  <c r="E9" i="31"/>
  <c r="M27" i="30"/>
  <c r="E9" i="26"/>
  <c r="E10" i="27" l="1"/>
  <c r="D13" i="27" s="1"/>
  <c r="D10" i="36"/>
  <c r="E10" i="36"/>
  <c r="D13" i="36" s="1"/>
  <c r="E14" i="36" s="1"/>
  <c r="E15" i="36" s="1"/>
  <c r="J41" i="33"/>
  <c r="D10" i="33" s="1"/>
  <c r="D10" i="30"/>
  <c r="E10" i="30"/>
  <c r="D13" i="30" s="1"/>
  <c r="E14" i="30" s="1"/>
  <c r="E15" i="30" s="1"/>
  <c r="E10" i="35"/>
  <c r="D13" i="35" s="1"/>
  <c r="E10" i="37"/>
  <c r="D13" i="37" s="1"/>
  <c r="E10" i="34"/>
  <c r="D13" i="34" s="1"/>
  <c r="E10" i="32"/>
  <c r="D13" i="32" s="1"/>
  <c r="E10" i="31"/>
  <c r="D13" i="31" s="1"/>
  <c r="E10" i="29"/>
  <c r="D13" i="29" s="1"/>
  <c r="E10" i="28"/>
  <c r="D13" i="28" s="1"/>
  <c r="E14" i="27"/>
  <c r="E15" i="27" s="1"/>
  <c r="E10" i="26"/>
  <c r="D13" i="26" s="1"/>
  <c r="B8" i="6"/>
  <c r="E10" i="33" l="1"/>
  <c r="D13" i="33" s="1"/>
  <c r="E14" i="33" s="1"/>
  <c r="E15" i="33" s="1"/>
  <c r="E14" i="35"/>
  <c r="E14" i="37"/>
  <c r="D16" i="36"/>
  <c r="E14" i="34"/>
  <c r="E15" i="34" s="1"/>
  <c r="D16" i="33"/>
  <c r="E14" i="32"/>
  <c r="E15" i="32" s="1"/>
  <c r="E14" i="31"/>
  <c r="D16" i="30"/>
  <c r="E14" i="29"/>
  <c r="E14" i="28"/>
  <c r="E15" i="28" s="1"/>
  <c r="D16" i="27"/>
  <c r="E14" i="26"/>
  <c r="A45" i="24"/>
  <c r="E39" i="24"/>
  <c r="B39" i="24"/>
  <c r="N35" i="24"/>
  <c r="J33" i="24"/>
  <c r="J32" i="24"/>
  <c r="J34" i="24" s="1"/>
  <c r="D18" i="24"/>
  <c r="N16" i="24"/>
  <c r="E11" i="24" s="1"/>
  <c r="E12" i="24"/>
  <c r="N11" i="24"/>
  <c r="N10" i="24"/>
  <c r="M7" i="24"/>
  <c r="A45" i="23"/>
  <c r="E39" i="23"/>
  <c r="B39" i="23"/>
  <c r="N35" i="23"/>
  <c r="D18" i="23" s="1"/>
  <c r="J33" i="23"/>
  <c r="J32" i="23"/>
  <c r="N16" i="23"/>
  <c r="E11" i="23" s="1"/>
  <c r="E12" i="23"/>
  <c r="N11" i="23"/>
  <c r="N10" i="23"/>
  <c r="M7" i="23"/>
  <c r="A45" i="21"/>
  <c r="E39" i="21"/>
  <c r="B39" i="21"/>
  <c r="N35" i="21"/>
  <c r="D18" i="21" s="1"/>
  <c r="J33" i="21"/>
  <c r="J32" i="21"/>
  <c r="J34" i="21" s="1"/>
  <c r="N16" i="21"/>
  <c r="E11" i="21" s="1"/>
  <c r="E12" i="21"/>
  <c r="N11" i="21"/>
  <c r="N10" i="21"/>
  <c r="M7" i="21"/>
  <c r="A45" i="20"/>
  <c r="E39" i="20"/>
  <c r="B39" i="20"/>
  <c r="N35" i="20"/>
  <c r="D18" i="20" s="1"/>
  <c r="J33" i="20"/>
  <c r="J32" i="20"/>
  <c r="J34" i="20" s="1"/>
  <c r="N16" i="20"/>
  <c r="E11" i="20" s="1"/>
  <c r="E12" i="20"/>
  <c r="N11" i="20"/>
  <c r="E9" i="20" s="1"/>
  <c r="N10" i="20"/>
  <c r="M7" i="20"/>
  <c r="A45" i="19"/>
  <c r="E39" i="19"/>
  <c r="B39" i="19"/>
  <c r="N35" i="19"/>
  <c r="D18" i="19" s="1"/>
  <c r="J33" i="19"/>
  <c r="J32" i="19"/>
  <c r="N16" i="19"/>
  <c r="E11" i="19" s="1"/>
  <c r="E12" i="19"/>
  <c r="N11" i="19"/>
  <c r="N10" i="19"/>
  <c r="M7" i="19"/>
  <c r="E9" i="24" l="1"/>
  <c r="J34" i="19"/>
  <c r="E9" i="23"/>
  <c r="J34" i="23"/>
  <c r="E9" i="19"/>
  <c r="E15" i="35"/>
  <c r="D16" i="35" s="1"/>
  <c r="E15" i="37"/>
  <c r="D16" i="37" s="1"/>
  <c r="D17" i="36"/>
  <c r="E18" i="36"/>
  <c r="D16" i="34"/>
  <c r="E18" i="33"/>
  <c r="D17" i="33"/>
  <c r="D16" i="32"/>
  <c r="E15" i="31"/>
  <c r="D16" i="31" s="1"/>
  <c r="E18" i="30"/>
  <c r="D17" i="30"/>
  <c r="E15" i="29"/>
  <c r="D16" i="29" s="1"/>
  <c r="D16" i="28"/>
  <c r="D17" i="27"/>
  <c r="E18" i="27"/>
  <c r="E15" i="26"/>
  <c r="D16" i="26" s="1"/>
  <c r="E9" i="21"/>
  <c r="M27" i="24"/>
  <c r="J38" i="24"/>
  <c r="J39" i="24" s="1"/>
  <c r="J41" i="24" s="1"/>
  <c r="D10" i="24" s="1"/>
  <c r="J38" i="23"/>
  <c r="J39" i="23" s="1"/>
  <c r="M27" i="23"/>
  <c r="M27" i="21"/>
  <c r="J38" i="21"/>
  <c r="J39" i="21" s="1"/>
  <c r="J41" i="21" s="1"/>
  <c r="M27" i="20"/>
  <c r="J38" i="20"/>
  <c r="J39" i="20" s="1"/>
  <c r="J41" i="20" s="1"/>
  <c r="M27" i="19"/>
  <c r="J38" i="19"/>
  <c r="J39" i="19" s="1"/>
  <c r="J41" i="19" s="1"/>
  <c r="D10" i="19" s="1"/>
  <c r="J41" i="23" l="1"/>
  <c r="D19" i="30"/>
  <c r="E20" i="30" s="1"/>
  <c r="D19" i="36"/>
  <c r="D20" i="36" s="1"/>
  <c r="E18" i="35"/>
  <c r="D17" i="35"/>
  <c r="D17" i="37"/>
  <c r="E18" i="37"/>
  <c r="D17" i="34"/>
  <c r="E18" i="34"/>
  <c r="D19" i="33"/>
  <c r="E18" i="32"/>
  <c r="D17" i="32"/>
  <c r="E18" i="31"/>
  <c r="D17" i="31"/>
  <c r="D17" i="29"/>
  <c r="E18" i="29"/>
  <c r="E18" i="28"/>
  <c r="D17" i="28"/>
  <c r="D19" i="27"/>
  <c r="E18" i="26"/>
  <c r="D17" i="26"/>
  <c r="E10" i="24"/>
  <c r="D13" i="24" s="1"/>
  <c r="D10" i="23"/>
  <c r="E10" i="23"/>
  <c r="D13" i="23" s="1"/>
  <c r="D10" i="21"/>
  <c r="E10" i="21"/>
  <c r="D13" i="21" s="1"/>
  <c r="D10" i="20"/>
  <c r="E10" i="20"/>
  <c r="D13" i="20" s="1"/>
  <c r="E10" i="19"/>
  <c r="D13" i="19" s="1"/>
  <c r="E45" i="36" l="1"/>
  <c r="E13" i="6" s="1"/>
  <c r="E20" i="36"/>
  <c r="E45" i="30"/>
  <c r="E21" i="6" s="1"/>
  <c r="D20" i="30"/>
  <c r="D19" i="35"/>
  <c r="E45" i="35" s="1"/>
  <c r="E16" i="6" s="1"/>
  <c r="D19" i="28"/>
  <c r="D20" i="28" s="1"/>
  <c r="D19" i="31"/>
  <c r="E45" i="31" s="1"/>
  <c r="D19" i="26"/>
  <c r="E45" i="26" s="1"/>
  <c r="D19" i="37"/>
  <c r="D19" i="34"/>
  <c r="D20" i="33"/>
  <c r="E45" i="33"/>
  <c r="E20" i="33"/>
  <c r="D19" i="32"/>
  <c r="D19" i="29"/>
  <c r="E45" i="27"/>
  <c r="E20" i="27"/>
  <c r="D20" i="27"/>
  <c r="E14" i="24"/>
  <c r="E15" i="24" s="1"/>
  <c r="E14" i="23"/>
  <c r="E15" i="23"/>
  <c r="E14" i="21"/>
  <c r="E15" i="21" s="1"/>
  <c r="E14" i="20"/>
  <c r="E15" i="20" s="1"/>
  <c r="E14" i="19"/>
  <c r="E20" i="6" l="1"/>
  <c r="F46" i="31"/>
  <c r="F47" i="31" s="1"/>
  <c r="E18" i="6"/>
  <c r="F46" i="33"/>
  <c r="F47" i="33" s="1"/>
  <c r="D20" i="35"/>
  <c r="E20" i="35"/>
  <c r="E11" i="6"/>
  <c r="F46" i="26"/>
  <c r="F47" i="26" s="1"/>
  <c r="E20" i="28"/>
  <c r="E45" i="28"/>
  <c r="E20" i="31"/>
  <c r="D20" i="31"/>
  <c r="E20" i="26"/>
  <c r="D20" i="26"/>
  <c r="E24" i="6"/>
  <c r="F46" i="27"/>
  <c r="F47" i="27" s="1"/>
  <c r="D20" i="37"/>
  <c r="E20" i="37"/>
  <c r="E45" i="37"/>
  <c r="E20" i="34"/>
  <c r="E45" i="34"/>
  <c r="E17" i="6" s="1"/>
  <c r="D20" i="34"/>
  <c r="D20" i="32"/>
  <c r="E20" i="32"/>
  <c r="E45" i="32"/>
  <c r="D20" i="29"/>
  <c r="E20" i="29"/>
  <c r="E45" i="29"/>
  <c r="D16" i="24"/>
  <c r="D16" i="23"/>
  <c r="D16" i="21"/>
  <c r="D16" i="20"/>
  <c r="E15" i="19"/>
  <c r="D16" i="19" s="1"/>
  <c r="J32" i="3"/>
  <c r="J33" i="3"/>
  <c r="E23" i="6" l="1"/>
  <c r="F46" i="28"/>
  <c r="F47" i="28" s="1"/>
  <c r="E22" i="6"/>
  <c r="F46" i="29"/>
  <c r="F47" i="29" s="1"/>
  <c r="E19" i="6"/>
  <c r="F46" i="32"/>
  <c r="F47" i="32" s="1"/>
  <c r="F48" i="31"/>
  <c r="G20" i="6" s="1"/>
  <c r="J20" i="6" s="1"/>
  <c r="F20" i="6"/>
  <c r="F48" i="33"/>
  <c r="G18" i="6" s="1"/>
  <c r="J18" i="6" s="1"/>
  <c r="F18" i="6"/>
  <c r="F11" i="6"/>
  <c r="F48" i="26"/>
  <c r="G11" i="6" s="1"/>
  <c r="J11" i="6" s="1"/>
  <c r="F48" i="27"/>
  <c r="G24" i="6" s="1"/>
  <c r="J24" i="6" s="1"/>
  <c r="F24" i="6"/>
  <c r="F46" i="37"/>
  <c r="F47" i="37" s="1"/>
  <c r="E25" i="6"/>
  <c r="D17" i="24"/>
  <c r="E18" i="24"/>
  <c r="D17" i="23"/>
  <c r="E18" i="23"/>
  <c r="D17" i="21"/>
  <c r="E18" i="21"/>
  <c r="D17" i="20"/>
  <c r="E18" i="20"/>
  <c r="D17" i="19"/>
  <c r="E18" i="19"/>
  <c r="N16" i="3"/>
  <c r="A45" i="3"/>
  <c r="E39" i="3"/>
  <c r="B39" i="3"/>
  <c r="N35" i="3"/>
  <c r="D18" i="3" s="1"/>
  <c r="E12" i="3"/>
  <c r="N11" i="3"/>
  <c r="N10" i="3"/>
  <c r="M7" i="3"/>
  <c r="F48" i="28" l="1"/>
  <c r="G23" i="6" s="1"/>
  <c r="J23" i="6" s="1"/>
  <c r="F23" i="6"/>
  <c r="F22" i="6"/>
  <c r="F48" i="29"/>
  <c r="G22" i="6" s="1"/>
  <c r="J22" i="6" s="1"/>
  <c r="F19" i="6"/>
  <c r="F48" i="32"/>
  <c r="G19" i="6" s="1"/>
  <c r="J19" i="6" s="1"/>
  <c r="F25" i="6"/>
  <c r="F48" i="37"/>
  <c r="G25" i="6" s="1"/>
  <c r="J25" i="6" s="1"/>
  <c r="D19" i="24"/>
  <c r="D19" i="23"/>
  <c r="D19" i="21"/>
  <c r="D19" i="20"/>
  <c r="D19" i="19"/>
  <c r="J38" i="3"/>
  <c r="E11" i="3"/>
  <c r="E9" i="3"/>
  <c r="J34" i="3"/>
  <c r="M27" i="3"/>
  <c r="D20" i="24" l="1"/>
  <c r="E45" i="24"/>
  <c r="E20" i="24"/>
  <c r="D20" i="23"/>
  <c r="E45" i="23"/>
  <c r="E20" i="23"/>
  <c r="D20" i="21"/>
  <c r="E45" i="21"/>
  <c r="E20" i="21"/>
  <c r="D20" i="20"/>
  <c r="E45" i="20"/>
  <c r="E20" i="20"/>
  <c r="D20" i="19"/>
  <c r="E20" i="19"/>
  <c r="E45" i="19"/>
  <c r="J39" i="3"/>
  <c r="E10" i="6" l="1"/>
  <c r="F46" i="24"/>
  <c r="F47" i="24" s="1"/>
  <c r="E15" i="6"/>
  <c r="F46" i="20"/>
  <c r="F47" i="20" s="1"/>
  <c r="E14" i="6"/>
  <c r="F46" i="21"/>
  <c r="F47" i="21" s="1"/>
  <c r="E12" i="6"/>
  <c r="F46" i="23"/>
  <c r="F47" i="23" s="1"/>
  <c r="E9" i="6"/>
  <c r="F46" i="19"/>
  <c r="F47" i="19" s="1"/>
  <c r="J41" i="3"/>
  <c r="E10" i="3" s="1"/>
  <c r="D13" i="3" s="1"/>
  <c r="F10" i="6" l="1"/>
  <c r="F48" i="24"/>
  <c r="G10" i="6" s="1"/>
  <c r="J10" i="6" s="1"/>
  <c r="F15" i="6"/>
  <c r="F48" i="20"/>
  <c r="G15" i="6" s="1"/>
  <c r="J15" i="6" s="1"/>
  <c r="F14" i="6"/>
  <c r="F48" i="21"/>
  <c r="G14" i="6" s="1"/>
  <c r="J14" i="6" s="1"/>
  <c r="F12" i="6"/>
  <c r="F48" i="23"/>
  <c r="G12" i="6" s="1"/>
  <c r="J12" i="6" s="1"/>
  <c r="F9" i="6"/>
  <c r="F48" i="19"/>
  <c r="G9" i="6" s="1"/>
  <c r="J9" i="6" s="1"/>
  <c r="E14" i="3"/>
  <c r="D10" i="3"/>
  <c r="E15" i="3" l="1"/>
  <c r="D16" i="3" s="1"/>
  <c r="E18" i="3" l="1"/>
  <c r="D17" i="3"/>
  <c r="D19" i="3" l="1"/>
  <c r="D20" i="3" l="1"/>
  <c r="E20" i="3"/>
  <c r="E45" i="3"/>
  <c r="F46" i="3" l="1"/>
  <c r="F47" i="3" s="1"/>
  <c r="E8" i="6"/>
  <c r="F8" i="6" l="1"/>
  <c r="F48" i="3"/>
  <c r="G8" i="6" s="1"/>
  <c r="J8" i="6" l="1"/>
  <c r="J26" i="6" s="1"/>
  <c r="G26" i="6"/>
</calcChain>
</file>

<file path=xl/sharedStrings.xml><?xml version="1.0" encoding="utf-8"?>
<sst xmlns="http://schemas.openxmlformats.org/spreadsheetml/2006/main" count="2048" uniqueCount="207">
  <si>
    <t>A - DEMONSTRATIVO DE CUSTOS MENSAIS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</si>
  <si>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</si>
  <si>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</si>
  <si>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</si>
  <si>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</si>
  <si>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</si>
  <si>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</si>
  <si>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</si>
  <si>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</si>
  <si>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</si>
  <si>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</si>
  <si>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</si>
  <si>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</si>
  <si>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</si>
  <si>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</si>
  <si>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</si>
  <si>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</si>
  <si>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</si>
  <si>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</si>
  <si>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</si>
  <si>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</si>
  <si>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</si>
  <si>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</si>
  <si>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</si>
  <si>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</si>
  <si>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</si>
  <si>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</si>
  <si>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</si>
  <si>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</si>
  <si>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(2) percentual aplicável aos subtotais 1.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</si>
  <si>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</si>
  <si>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</si>
  <si>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</si>
  <si>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</si>
  <si>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</si>
  <si>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3.D. Outros (especificar)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</si>
  <si>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</si>
  <si>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</si>
  <si>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</si>
  <si>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</si>
  <si>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</si>
  <si>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</si>
  <si>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</si>
  <si>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2.1. 13º Salário</t>
  </si>
  <si>
    <t>3.1. Aviso prévio indenizado</t>
  </si>
  <si>
    <t>PIS/Pasep</t>
  </si>
  <si>
    <t>Cofins</t>
  </si>
  <si>
    <t>3.3. Multa do FGTS</t>
  </si>
  <si>
    <t>Outros (especificar)</t>
  </si>
  <si>
    <t>2.5. Licença paternidade</t>
  </si>
  <si>
    <t>Somatório do GRUPO 3</t>
  </si>
  <si>
    <t>TOTAL</t>
  </si>
  <si>
    <t>GRUPO 4</t>
  </si>
  <si>
    <t>1.7. Seguro Acidente de Trabalho</t>
  </si>
  <si>
    <t>4.1. Incidência do Grupo 1 sobre o Grupo 2</t>
  </si>
  <si>
    <t>2.8. Outros (especificar)</t>
  </si>
  <si>
    <t>Somatório do GRUPO 1</t>
  </si>
  <si>
    <t>Somatório do GRUPO 2</t>
  </si>
  <si>
    <t>Somatório do GRUPO 4</t>
  </si>
  <si>
    <t>TOTAL DOS ENCARGOS</t>
  </si>
  <si>
    <t>CONSOLIDAÇÃO DO VALOR POR POSTO</t>
  </si>
  <si>
    <t>Qtde. de MAO por Posto</t>
  </si>
  <si>
    <t>Base de Cálculo
Hora mês</t>
  </si>
  <si>
    <t>Preço por MAO</t>
  </si>
  <si>
    <t>Quant. de Horas por Mês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</si>
  <si>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</si>
  <si>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</si>
  <si>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</si>
  <si>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</si>
  <si>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</si>
  <si>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</si>
  <si>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</si>
  <si>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Valor mensal do Posto 2</t>
  </si>
  <si>
    <t>Valor total do Posto 2</t>
  </si>
  <si>
    <t>Valor mensal do Posto 3</t>
  </si>
  <si>
    <t>Valor total do Posto 3</t>
  </si>
  <si>
    <t>Valor mensal do Posto 4</t>
  </si>
  <si>
    <t>Valor total do Posto 4</t>
  </si>
  <si>
    <t>Posto</t>
  </si>
  <si>
    <t>Descrição do Posto</t>
  </si>
  <si>
    <t>Horas</t>
  </si>
  <si>
    <t>Posto 1</t>
  </si>
  <si>
    <t>Posto 2</t>
  </si>
  <si>
    <t>Posto 3</t>
  </si>
  <si>
    <t>Posto 4</t>
  </si>
  <si>
    <t>Qtde. de MAO por posto</t>
  </si>
  <si>
    <t>Valor mensal por MAO</t>
  </si>
  <si>
    <t>Total do posto</t>
  </si>
  <si>
    <t>3.2. Incidência do FGTS sobre o item 3.1</t>
  </si>
  <si>
    <t>Qtd de Dias</t>
  </si>
  <si>
    <t>Valor da passagem</t>
  </si>
  <si>
    <t>Qtd de Passagens</t>
  </si>
  <si>
    <t>1.1. INSS</t>
  </si>
  <si>
    <t>1.2. SESC / SESI / SEST</t>
  </si>
  <si>
    <t>1.3. SENAC / SENAI / SENAT</t>
  </si>
  <si>
    <t>1.4. INCRA</t>
  </si>
  <si>
    <t>1.5. Salário Educação</t>
  </si>
  <si>
    <t>1.6. FGTS</t>
  </si>
  <si>
    <t>1.8. SEBRAE</t>
  </si>
  <si>
    <t>2.2. Licença maternidade</t>
  </si>
  <si>
    <t>2.3. Férias + 1/3</t>
  </si>
  <si>
    <t>2.4. Ausência por doença</t>
  </si>
  <si>
    <t>2.6. Ausências Legais</t>
  </si>
  <si>
    <t>2.7. Acidente de Trabalho</t>
  </si>
  <si>
    <t>Cálculos da Multa do FGTS</t>
  </si>
  <si>
    <t>=((0,08*0,5*0,9*(1+(5/56)+(5/56)+(1/3)*(5/56)))*J31</t>
  </si>
  <si>
    <t>=(((0,4+0,1)*0,08)*J31)</t>
  </si>
  <si>
    <t>Valor mensal do Posto 5</t>
  </si>
  <si>
    <t>Valor total do Posto 5</t>
  </si>
  <si>
    <t>Valor mensal do Posto 6</t>
  </si>
  <si>
    <t>Valor total do Posto 6</t>
  </si>
  <si>
    <t>Posto 5</t>
  </si>
  <si>
    <t>Posto 6</t>
  </si>
  <si>
    <t>Valor mensal por posto</t>
  </si>
  <si>
    <t>2.G. Outros (especificar)</t>
  </si>
  <si>
    <t>ISS</t>
  </si>
  <si>
    <t>Dados complementares para composição dos custos referentes à mão de obra</t>
  </si>
  <si>
    <t xml:space="preserve"> TOTAL</t>
  </si>
  <si>
    <t>I - MÃO DE OBRA</t>
  </si>
  <si>
    <t>1.E. Adicional de hora extra</t>
  </si>
  <si>
    <t>1.F. Intervalo intrajornada</t>
  </si>
  <si>
    <t>1.G. Outros (especificar)</t>
  </si>
  <si>
    <t>OBS: SOMENTE PREENCHER OS CAMPOS DESTACADOS DE AMARELO.</t>
  </si>
  <si>
    <t>LICITAÇÃO ELETRÔNICA Nº 01-2001-01-01</t>
  </si>
  <si>
    <t>2.F. Assistência odontológica</t>
  </si>
  <si>
    <t>3.C. Equipamentos ou EPI</t>
  </si>
  <si>
    <t>Acordo, Convenção ou Sentença Normativa em Dissídio Coletivo (Nº de Registro no MTE)</t>
  </si>
  <si>
    <t>#pública</t>
  </si>
  <si>
    <t>FQ415-023 v.01</t>
  </si>
  <si>
    <t>Consolidação de Proposta Comercial</t>
  </si>
  <si>
    <t>FQ415-023 - PLANILHA DE CUSTOS E FORMAÇÃO DE PREÇOS SEM AVISO PRÉVIO</t>
  </si>
  <si>
    <t>LICITAÇÃO ELETRÔNICA Nº xx/xxxx</t>
  </si>
  <si>
    <t>Quantidade de Postos</t>
  </si>
  <si>
    <t>Valor Total</t>
  </si>
  <si>
    <t>Posto 7</t>
  </si>
  <si>
    <t>Posto 8</t>
  </si>
  <si>
    <t>Posto 9</t>
  </si>
  <si>
    <t>Posto 10</t>
  </si>
  <si>
    <t>Posto 11</t>
  </si>
  <si>
    <t>Posto 12</t>
  </si>
  <si>
    <t>Posto 13</t>
  </si>
  <si>
    <t>Posto 14</t>
  </si>
  <si>
    <t>Posto 15</t>
  </si>
  <si>
    <t>Posto 16</t>
  </si>
  <si>
    <t>Posto 17</t>
  </si>
  <si>
    <t>Posto 18</t>
  </si>
  <si>
    <t xml:space="preserve">Operador de Teleatendimento (05h às 22h) </t>
  </si>
  <si>
    <t xml:space="preserve">Operador de Teleatendimento (22h às 05h) </t>
  </si>
  <si>
    <t xml:space="preserve">Operador de Teleatendimento Bilíngue (05h às 22h) </t>
  </si>
  <si>
    <t xml:space="preserve">Operador de Teleatendimento Bilíngue (22h às 05h) </t>
  </si>
  <si>
    <t>Operador de Teleatendimento Certificado (05 às 22h)</t>
  </si>
  <si>
    <t>Operador de Teleatendimento Certificado (22h às 05h)</t>
  </si>
  <si>
    <t xml:space="preserve">Operador de Qualidade e Treinamento (22h às 05h) </t>
  </si>
  <si>
    <t>Operador de Qualidade e Treinamento Bilíngue (05h às 22h)</t>
  </si>
  <si>
    <t>Operador de Qualidade e Treinamento (05h às 22h)</t>
  </si>
  <si>
    <t>Operador de Qualidade e Treinamento Bilíngue (22h às 05h)</t>
  </si>
  <si>
    <t>Líder de Teleatendimento (05h às 22h)</t>
  </si>
  <si>
    <t>Líder de Teleatendimento (22h às 05h)</t>
  </si>
  <si>
    <t>Líder de Teleatendimento Bilíngue (05h às 22h)</t>
  </si>
  <si>
    <t>Líder de Teleatendimento Bilíngue (22h às 05h)</t>
  </si>
  <si>
    <t>Líder de Qualidade e Treinamento (05h às 22h)</t>
  </si>
  <si>
    <t>Líder de Qualidade e Treinamento (22h às 05h)</t>
  </si>
  <si>
    <t>Líder de Apoio (05h às 22h)</t>
  </si>
  <si>
    <t>Líder de Apoio (22h às 05h)</t>
  </si>
  <si>
    <t>FQ415-023 - PLANILHA DE CUSTOS E FORMAÇÃO DE PREÇOS SEM AVISO PRÉVIO - Líder de Apoio (22h às 05h)</t>
  </si>
  <si>
    <t xml:space="preserve">FQ415-023 - PLANILHA DE CUSTOS E FORMAÇÃO DE PREÇOS SEM AVISO PRÉVIO - Operador de Teleatendimento (05h às 22h) </t>
  </si>
  <si>
    <t xml:space="preserve">FQ415-023 - PLANILHA DE CUSTOS E FORMAÇÃO DE PREÇOS SEM AVISO PRÉVIO - Operador de Teleatendimento (22h às 05h) </t>
  </si>
  <si>
    <t xml:space="preserve">FQ415-023 - PLANILHA DE CUSTOS E FORMAÇÃO DE PREÇOS SEM AVISO PRÉVIO - Operador de Teleatendimento Bilíngue (05h às 22h) </t>
  </si>
  <si>
    <t>LICITAÇÃO ELETRÔNICA Nº xxxx</t>
  </si>
  <si>
    <t>FQ415-023 - PLANILHA DE CUSTOS E FORMAÇÃO DE PREÇOS SEM AVISO PRÉVIO - Operador de Teleatendimento Bilíngue (22h às 05h)</t>
  </si>
  <si>
    <t>FQ415-023 - PLANILHA DE CUSTOS E FORMAÇÃO DE PREÇOS SEM AVISO PRÉVIO - Operador de Teleatendimento Certificado (05 às 22h)</t>
  </si>
  <si>
    <t>FQ415-023 - PLANILHA DE CUSTOS E FORMAÇÃO DE PREÇOS SEM AVISO PRÉVIO - Operador de Teleatendimento Certificado (22h às 05h)</t>
  </si>
  <si>
    <t>FQ415-023 - PLANILHA DE CUSTOS E FORMAÇÃO DE PREÇOS SEM AVISO PRÉVIO - Operador de Qualidade e Treinamento (05h às 22h)</t>
  </si>
  <si>
    <t xml:space="preserve">FQ415-023 - PLANILHA DE CUSTOS E FORMAÇÃO DE PREÇOS SEM AVISO PRÉVIO - Operador de Qualidade e Treinamento (22h às 05h) </t>
  </si>
  <si>
    <t>FQ415-023 - PLANILHA DE CUSTOS E FORMAÇÃO DE PREÇOS SEM AVISO PRÉVIO - Operador de Qualidade e Treinamento Bilíngue (05h às 22h)</t>
  </si>
  <si>
    <t>FQ415-023 - PLANILHA DE CUSTOS E FORMAÇÃO DE PREÇOS SEM AVISO PRÉVIO - Operador de Qualidade e Treinamento Bilíngue (22h às 05h)</t>
  </si>
  <si>
    <t>FQ415-023 - PLANILHA DE CUSTOS E FORMAÇÃO DE PREÇOS SEM AVISO PRÉVIO - Líder de Teleatendimento (05h às 22h)</t>
  </si>
  <si>
    <t>FQ415-023 - PLANILHA DE CUSTOS E FORMAÇÃO DE PREÇOS SEM AVISO PRÉVIO - Líder de Teleatendimento (22h às 05h)</t>
  </si>
  <si>
    <t>FQ415-023 - PLANILHA DE CUSTOS E FORMAÇÃO DE PREÇOS SEM AVISO PRÉVIO - Líder de Teleatendimento Bilíngue (05h às 22h)</t>
  </si>
  <si>
    <t>FQ415-023 - PLANILHA DE CUSTOS E FORMAÇÃO DE PREÇOS SEM AVISO PRÉVIO - Líder de Qualidade e Treinamento (05h às 22h)</t>
  </si>
  <si>
    <t>FQ415-023 - PLANILHA DE CUSTOS E FORMAÇÃO DE PREÇOS SEM AVISO PRÉVIO - Líder de Qualidade e Treinamento (22h às 05h)</t>
  </si>
  <si>
    <t>FQ415-023 - PLANILHA DE CUSTOS E FORMAÇÃO DE PREÇOS SEM AVISO PRÉVIO - Líder de Apoio (05h às 22h)</t>
  </si>
  <si>
    <t>Valor mensal do Posto 7</t>
  </si>
  <si>
    <t>Valor total do Posto 7</t>
  </si>
  <si>
    <t>Valor mensal do Posto 8</t>
  </si>
  <si>
    <t>Valor total do Posto 8</t>
  </si>
  <si>
    <t>Valor mensal do Posto 9</t>
  </si>
  <si>
    <t>Valor total do Posto 9</t>
  </si>
  <si>
    <t>Valor mensal do Posto 10</t>
  </si>
  <si>
    <t>Valor total do Posto 10</t>
  </si>
  <si>
    <t>Valor mensal do Posto 11</t>
  </si>
  <si>
    <t>Valor total do Posto 11</t>
  </si>
  <si>
    <t>Valor mensal do Posto 12</t>
  </si>
  <si>
    <t>Valor total do Posto 12</t>
  </si>
  <si>
    <t>Valor mensal do Posto 13</t>
  </si>
  <si>
    <t>Valor total do Posto 13</t>
  </si>
  <si>
    <t>Valor mensal do Posto 15</t>
  </si>
  <si>
    <t>Valor total do Posto 15</t>
  </si>
  <si>
    <t>Valor mensal do Posto 16</t>
  </si>
  <si>
    <t>Valor total do Posto 16</t>
  </si>
  <si>
    <t>Valor mensal do Posto 17</t>
  </si>
  <si>
    <t>Valor total do Posto 17</t>
  </si>
  <si>
    <t>Valor mensal do Posto 18</t>
  </si>
  <si>
    <t>Valor total do Posto 18</t>
  </si>
  <si>
    <t>FQ415-023 - PLANILHA DE CUSTOS E FORMAÇÃO DE PREÇOS SEM AVISO PRÉVIO - Líder de Teleatendimento Bilíngue (22h às 05h)</t>
  </si>
  <si>
    <t>Valor mensal do Posto 14</t>
  </si>
  <si>
    <t>Valor total do Posto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</si>
</sst>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vertAlign val="superscript"/>
      <sz val="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.5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8">
    <xf numFmtId="0" fontId="0" fillId="0" borderId="0" xfId="0"/>
    <xf numFmtId="0" fontId="14" fillId="0" borderId="0" xfId="0" applyFont="1" applyBorder="1" applyAlignment="1" applyProtection="1">
      <alignment vertical="center"/>
      <protection hidden="1"/>
    </xf>
    <xf numFmtId="0" fontId="14" fillId="0" borderId="0" xfId="0" quotePrefix="1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7" xfId="0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7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164" fontId="3" fillId="2" borderId="22" xfId="2" applyFont="1" applyFill="1" applyBorder="1" applyAlignment="1" applyProtection="1">
      <alignment horizontal="right" vertical="center" wrapText="1"/>
      <protection hidden="1"/>
    </xf>
    <xf numFmtId="10" fontId="3" fillId="0" borderId="7" xfId="1" applyNumberFormat="1" applyFont="1" applyFill="1" applyBorder="1" applyAlignment="1" applyProtection="1">
      <alignment vertical="center" wrapText="1"/>
      <protection hidden="1"/>
    </xf>
    <xf numFmtId="164" fontId="3" fillId="0" borderId="0" xfId="2" applyFont="1" applyFill="1" applyBorder="1" applyAlignment="1" applyProtection="1">
      <alignment horizontal="right" vertical="center" wrapText="1"/>
      <protection hidden="1"/>
    </xf>
    <xf numFmtId="10" fontId="3" fillId="2" borderId="9" xfId="1" applyNumberFormat="1" applyFont="1" applyFill="1" applyBorder="1" applyAlignment="1" applyProtection="1">
      <alignment vertical="center"/>
      <protection hidden="1"/>
    </xf>
    <xf numFmtId="0" fontId="3" fillId="0" borderId="7" xfId="0" applyFont="1" applyFill="1" applyBorder="1" applyAlignment="1" applyProtection="1">
      <alignment vertical="center"/>
      <protection hidden="1"/>
    </xf>
    <xf numFmtId="164" fontId="3" fillId="2" borderId="13" xfId="2" applyFont="1" applyFill="1" applyBorder="1" applyAlignment="1" applyProtection="1">
      <alignment horizontal="right" vertical="center" wrapText="1"/>
      <protection hidden="1"/>
    </xf>
    <xf numFmtId="164" fontId="3" fillId="2" borderId="20" xfId="2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Border="1" applyAlignment="1" applyProtection="1">
      <alignment vertical="center"/>
      <protection hidden="1"/>
    </xf>
    <xf numFmtId="10" fontId="3" fillId="2" borderId="10" xfId="1" applyNumberFormat="1" applyFont="1" applyFill="1" applyBorder="1" applyAlignment="1" applyProtection="1">
      <alignment vertical="center"/>
      <protection hidden="1"/>
    </xf>
    <xf numFmtId="10" fontId="3" fillId="2" borderId="11" xfId="1" applyNumberFormat="1" applyFont="1" applyFill="1" applyBorder="1" applyAlignment="1" applyProtection="1">
      <alignment vertical="center"/>
      <protection hidden="1"/>
    </xf>
    <xf numFmtId="10" fontId="3" fillId="2" borderId="12" xfId="1" applyNumberFormat="1" applyFont="1" applyFill="1" applyBorder="1" applyAlignment="1" applyProtection="1">
      <alignment vertical="center"/>
      <protection hidden="1"/>
    </xf>
    <xf numFmtId="164" fontId="3" fillId="2" borderId="14" xfId="2" applyFont="1" applyFill="1" applyBorder="1" applyAlignment="1" applyProtection="1">
      <alignment horizontal="right" vertical="center" wrapText="1"/>
      <protection hidden="1"/>
    </xf>
    <xf numFmtId="165" fontId="3" fillId="0" borderId="0" xfId="2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10" fontId="3" fillId="0" borderId="0" xfId="1" applyNumberFormat="1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8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10" fontId="3" fillId="0" borderId="0" xfId="0" applyNumberFormat="1" applyFont="1" applyFill="1" applyBorder="1" applyAlignment="1" applyProtection="1">
      <alignment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10" fontId="3" fillId="2" borderId="31" xfId="0" applyNumberFormat="1" applyFont="1" applyFill="1" applyBorder="1" applyAlignment="1" applyProtection="1">
      <alignment vertical="center"/>
      <protection hidden="1"/>
    </xf>
    <xf numFmtId="10" fontId="3" fillId="2" borderId="3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10" fontId="2" fillId="2" borderId="19" xfId="0" applyNumberFormat="1" applyFont="1" applyFill="1" applyBorder="1" applyAlignment="1" applyProtection="1">
      <alignment vertical="center"/>
      <protection hidden="1"/>
    </xf>
    <xf numFmtId="10" fontId="2" fillId="2" borderId="17" xfId="1" applyNumberFormat="1" applyFont="1" applyFill="1" applyBorder="1" applyAlignment="1" applyProtection="1">
      <alignment vertical="center" wrapText="1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10" fontId="3" fillId="2" borderId="25" xfId="0" applyNumberFormat="1" applyFont="1" applyFill="1" applyBorder="1" applyAlignment="1" applyProtection="1">
      <alignment vertical="center"/>
      <protection hidden="1"/>
    </xf>
    <xf numFmtId="10" fontId="2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3" fillId="0" borderId="0" xfId="0" applyFont="1" applyBorder="1" applyProtection="1">
      <protection hidden="1"/>
    </xf>
    <xf numFmtId="0" fontId="2" fillId="2" borderId="15" xfId="0" applyFont="1" applyFill="1" applyBorder="1" applyAlignment="1" applyProtection="1">
      <alignment horizontal="left" vertical="center"/>
      <protection hidden="1"/>
    </xf>
    <xf numFmtId="0" fontId="2" fillId="2" borderId="16" xfId="0" applyFont="1" applyFill="1" applyBorder="1" applyAlignment="1" applyProtection="1">
      <alignment horizontal="left" vertical="center"/>
      <protection hidden="1"/>
    </xf>
    <xf numFmtId="10" fontId="2" fillId="2" borderId="17" xfId="0" applyNumberFormat="1" applyFont="1" applyFill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10" fontId="3" fillId="0" borderId="3" xfId="1" applyNumberFormat="1" applyFont="1" applyBorder="1" applyAlignment="1" applyProtection="1">
      <alignment vertical="center"/>
      <protection hidden="1"/>
    </xf>
    <xf numFmtId="164" fontId="3" fillId="2" borderId="24" xfId="2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3" fillId="3" borderId="25" xfId="2" applyFont="1" applyFill="1" applyBorder="1" applyAlignment="1" applyProtection="1">
      <alignment horizontal="right" vertical="center" wrapText="1"/>
      <protection locked="0"/>
    </xf>
    <xf numFmtId="10" fontId="3" fillId="3" borderId="10" xfId="1" applyNumberFormat="1" applyFont="1" applyFill="1" applyBorder="1" applyAlignment="1" applyProtection="1">
      <alignment vertical="center"/>
      <protection locked="0"/>
    </xf>
    <xf numFmtId="164" fontId="3" fillId="3" borderId="26" xfId="2" applyFont="1" applyFill="1" applyBorder="1" applyAlignment="1" applyProtection="1">
      <alignment horizontal="right" vertical="center" wrapText="1"/>
      <protection locked="0"/>
    </xf>
    <xf numFmtId="164" fontId="3" fillId="3" borderId="20" xfId="2" applyFont="1" applyFill="1" applyBorder="1" applyAlignment="1" applyProtection="1">
      <alignment horizontal="right" vertical="center" wrapText="1"/>
      <protection locked="0"/>
    </xf>
    <xf numFmtId="164" fontId="3" fillId="3" borderId="23" xfId="2" applyFont="1" applyFill="1" applyBorder="1" applyAlignment="1" applyProtection="1">
      <alignment horizontal="right" vertical="center" wrapText="1"/>
      <protection locked="0"/>
    </xf>
    <xf numFmtId="0" fontId="3" fillId="3" borderId="56" xfId="0" applyFont="1" applyFill="1" applyBorder="1" applyAlignment="1" applyProtection="1">
      <alignment horizontal="center" vertical="center"/>
      <protection locked="0"/>
    </xf>
    <xf numFmtId="164" fontId="3" fillId="3" borderId="57" xfId="2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164" fontId="3" fillId="3" borderId="6" xfId="2" applyFont="1" applyFill="1" applyBorder="1" applyAlignment="1" applyProtection="1">
      <alignment horizontal="right" vertical="center" wrapText="1"/>
      <protection locked="0"/>
    </xf>
    <xf numFmtId="10" fontId="3" fillId="3" borderId="27" xfId="1" applyNumberFormat="1" applyFont="1" applyFill="1" applyBorder="1" applyAlignment="1" applyProtection="1">
      <alignment vertical="center" wrapText="1"/>
      <protection locked="0"/>
    </xf>
    <xf numFmtId="10" fontId="3" fillId="3" borderId="28" xfId="1" applyNumberFormat="1" applyFont="1" applyFill="1" applyBorder="1" applyAlignment="1" applyProtection="1">
      <alignment vertical="center" wrapText="1"/>
      <protection locked="0"/>
    </xf>
    <xf numFmtId="10" fontId="3" fillId="3" borderId="29" xfId="1" applyNumberFormat="1" applyFont="1" applyFill="1" applyBorder="1" applyAlignment="1" applyProtection="1">
      <alignment vertical="center" wrapText="1"/>
      <protection locked="0"/>
    </xf>
    <xf numFmtId="10" fontId="3" fillId="3" borderId="27" xfId="0" applyNumberFormat="1" applyFont="1" applyFill="1" applyBorder="1" applyAlignment="1" applyProtection="1">
      <alignment vertical="center"/>
      <protection locked="0"/>
    </xf>
    <xf numFmtId="10" fontId="3" fillId="3" borderId="20" xfId="0" applyNumberFormat="1" applyFont="1" applyFill="1" applyBorder="1" applyAlignment="1" applyProtection="1">
      <alignment vertical="center"/>
      <protection locked="0"/>
    </xf>
    <xf numFmtId="10" fontId="3" fillId="3" borderId="23" xfId="0" applyNumberFormat="1" applyFont="1" applyFill="1" applyBorder="1" applyAlignment="1" applyProtection="1">
      <alignment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  <protection hidden="1"/>
    </xf>
    <xf numFmtId="10" fontId="3" fillId="2" borderId="1" xfId="1" applyNumberFormat="1" applyFont="1" applyFill="1" applyBorder="1" applyAlignment="1" applyProtection="1">
      <alignment vertical="center" wrapText="1"/>
      <protection hidden="1"/>
    </xf>
    <xf numFmtId="10" fontId="3" fillId="2" borderId="2" xfId="1" applyNumberFormat="1" applyFont="1" applyFill="1" applyBorder="1" applyAlignment="1" applyProtection="1">
      <alignment vertical="center" wrapText="1"/>
      <protection hidden="1"/>
    </xf>
    <xf numFmtId="10" fontId="3" fillId="3" borderId="2" xfId="1" applyNumberFormat="1" applyFont="1" applyFill="1" applyBorder="1" applyAlignment="1" applyProtection="1">
      <alignment vertical="center" wrapText="1"/>
      <protection locked="0"/>
    </xf>
    <xf numFmtId="10" fontId="3" fillId="2" borderId="21" xfId="1" applyNumberFormat="1" applyFont="1" applyFill="1" applyBorder="1" applyAlignment="1" applyProtection="1">
      <alignment vertical="center" wrapText="1"/>
      <protection hidden="1"/>
    </xf>
    <xf numFmtId="10" fontId="3" fillId="3" borderId="22" xfId="0" applyNumberFormat="1" applyFont="1" applyFill="1" applyBorder="1" applyAlignment="1" applyProtection="1">
      <alignment vertical="center"/>
      <protection locked="0"/>
    </xf>
    <xf numFmtId="10" fontId="3" fillId="3" borderId="13" xfId="1" applyNumberFormat="1" applyFont="1" applyFill="1" applyBorder="1" applyAlignment="1" applyProtection="1">
      <alignment vertical="center"/>
      <protection locked="0"/>
    </xf>
    <xf numFmtId="10" fontId="3" fillId="3" borderId="13" xfId="0" applyNumberFormat="1" applyFont="1" applyFill="1" applyBorder="1" applyAlignment="1" applyProtection="1">
      <alignment vertical="center"/>
      <protection locked="0"/>
    </xf>
    <xf numFmtId="14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164" fontId="3" fillId="2" borderId="26" xfId="2" applyFont="1" applyFill="1" applyBorder="1" applyAlignment="1" applyProtection="1">
      <alignment horizontal="right" vertical="center" wrapText="1"/>
      <protection hidden="1"/>
    </xf>
    <xf numFmtId="49" fontId="2" fillId="3" borderId="25" xfId="2" applyNumberFormat="1" applyFont="1" applyFill="1" applyBorder="1" applyAlignment="1" applyProtection="1">
      <alignment horizontal="center" vertical="center"/>
      <protection locked="0"/>
    </xf>
    <xf numFmtId="166" fontId="2" fillId="3" borderId="20" xfId="0" applyNumberFormat="1" applyFont="1" applyFill="1" applyBorder="1" applyAlignment="1" applyProtection="1">
      <alignment horizontal="center" vertical="center"/>
      <protection locked="0"/>
    </xf>
    <xf numFmtId="49" fontId="10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3" borderId="41" xfId="0" applyNumberFormat="1" applyFont="1" applyFill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protection hidden="1"/>
    </xf>
    <xf numFmtId="0" fontId="2" fillId="2" borderId="18" xfId="0" applyFont="1" applyFill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right"/>
      <protection hidden="1"/>
    </xf>
    <xf numFmtId="0" fontId="16" fillId="0" borderId="0" xfId="0" applyFont="1" applyAlignment="1" applyProtection="1">
      <alignment horizontal="right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2" fillId="0" borderId="69" xfId="0" applyFont="1" applyBorder="1" applyAlignment="1" applyProtection="1">
      <alignment horizontal="center" vertical="center" wrapText="1"/>
      <protection hidden="1"/>
    </xf>
    <xf numFmtId="0" fontId="9" fillId="0" borderId="63" xfId="0" applyFont="1" applyBorder="1" applyAlignment="1" applyProtection="1">
      <alignment horizontal="left" vertical="center"/>
      <protection hidden="1"/>
    </xf>
    <xf numFmtId="10" fontId="3" fillId="3" borderId="26" xfId="0" applyNumberFormat="1" applyFont="1" applyFill="1" applyBorder="1" applyAlignment="1" applyProtection="1">
      <alignment vertical="center"/>
      <protection locked="0"/>
    </xf>
    <xf numFmtId="10" fontId="2" fillId="2" borderId="35" xfId="0" applyNumberFormat="1" applyFont="1" applyFill="1" applyBorder="1" applyAlignment="1" applyProtection="1">
      <alignment vertical="center"/>
      <protection hidden="1"/>
    </xf>
    <xf numFmtId="10" fontId="3" fillId="3" borderId="35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hidden="1"/>
    </xf>
    <xf numFmtId="10" fontId="1" fillId="2" borderId="24" xfId="0" applyNumberFormat="1" applyFont="1" applyFill="1" applyBorder="1" applyAlignment="1" applyProtection="1">
      <alignment vertical="center"/>
      <protection hidden="1"/>
    </xf>
    <xf numFmtId="10" fontId="3" fillId="2" borderId="71" xfId="1" applyNumberFormat="1" applyFont="1" applyFill="1" applyBorder="1" applyAlignment="1" applyProtection="1">
      <alignment vertical="center" wrapText="1"/>
      <protection hidden="1"/>
    </xf>
    <xf numFmtId="10" fontId="3" fillId="2" borderId="17" xfId="1" applyNumberFormat="1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0" fontId="2" fillId="0" borderId="66" xfId="1" applyNumberFormat="1" applyFont="1" applyBorder="1" applyAlignment="1" applyProtection="1">
      <alignment horizontal="center" vertical="center" wrapText="1"/>
      <protection hidden="1"/>
    </xf>
    <xf numFmtId="0" fontId="2" fillId="0" borderId="66" xfId="0" applyFont="1" applyBorder="1" applyAlignment="1" applyProtection="1">
      <alignment horizontal="center" vertical="center" wrapText="1"/>
      <protection hidden="1"/>
    </xf>
    <xf numFmtId="0" fontId="2" fillId="0" borderId="60" xfId="0" applyFont="1" applyBorder="1" applyAlignment="1" applyProtection="1">
      <alignment horizontal="center" vertical="center" wrapText="1"/>
      <protection hidden="1"/>
    </xf>
    <xf numFmtId="0" fontId="3" fillId="0" borderId="35" xfId="0" applyFont="1" applyBorder="1" applyAlignment="1" applyProtection="1">
      <alignment horizontal="left" vertical="center"/>
      <protection hidden="1"/>
    </xf>
    <xf numFmtId="0" fontId="3" fillId="5" borderId="35" xfId="0" applyFont="1" applyFill="1" applyBorder="1" applyAlignment="1" applyProtection="1">
      <alignment horizontal="left" vertical="center"/>
      <protection hidden="1"/>
    </xf>
    <xf numFmtId="0" fontId="3" fillId="5" borderId="35" xfId="0" applyFont="1" applyFill="1" applyBorder="1" applyAlignment="1" applyProtection="1">
      <alignment horizontal="center" vertical="center"/>
      <protection hidden="1"/>
    </xf>
    <xf numFmtId="0" fontId="3" fillId="5" borderId="35" xfId="2" applyNumberFormat="1" applyFont="1" applyFill="1" applyBorder="1" applyAlignment="1" applyProtection="1">
      <alignment horizontal="center" vertical="center"/>
      <protection hidden="1"/>
    </xf>
    <xf numFmtId="164" fontId="3" fillId="5" borderId="35" xfId="2" applyFont="1" applyFill="1" applyBorder="1" applyAlignment="1" applyProtection="1">
      <alignment horizontal="center" vertical="center"/>
      <protection hidden="1"/>
    </xf>
    <xf numFmtId="3" fontId="0" fillId="5" borderId="35" xfId="0" applyNumberFormat="1" applyFill="1" applyBorder="1" applyAlignment="1" applyProtection="1">
      <alignment horizontal="center"/>
      <protection hidden="1"/>
    </xf>
    <xf numFmtId="43" fontId="0" fillId="5" borderId="35" xfId="0" applyNumberFormat="1" applyFill="1" applyBorder="1" applyProtection="1">
      <protection hidden="1"/>
    </xf>
    <xf numFmtId="0" fontId="3" fillId="0" borderId="35" xfId="0" applyFont="1" applyFill="1" applyBorder="1" applyAlignment="1" applyProtection="1">
      <alignment horizontal="left" vertical="center"/>
      <protection hidden="1"/>
    </xf>
    <xf numFmtId="0" fontId="3" fillId="0" borderId="35" xfId="0" applyFont="1" applyFill="1" applyBorder="1" applyAlignment="1" applyProtection="1">
      <alignment horizontal="center" vertical="center"/>
      <protection hidden="1"/>
    </xf>
    <xf numFmtId="164" fontId="3" fillId="0" borderId="35" xfId="2" applyFont="1" applyFill="1" applyBorder="1" applyAlignment="1" applyProtection="1">
      <alignment horizontal="center" vertical="center"/>
      <protection hidden="1"/>
    </xf>
    <xf numFmtId="3" fontId="0" fillId="0" borderId="35" xfId="0" applyNumberFormat="1" applyBorder="1" applyAlignment="1" applyProtection="1">
      <alignment horizontal="center"/>
      <protection hidden="1"/>
    </xf>
    <xf numFmtId="43" fontId="0" fillId="0" borderId="35" xfId="0" applyNumberFormat="1" applyBorder="1" applyProtection="1">
      <protection hidden="1"/>
    </xf>
    <xf numFmtId="3" fontId="0" fillId="0" borderId="35" xfId="0" applyNumberFormat="1" applyBorder="1" applyAlignment="1" applyProtection="1">
      <alignment horizontal="center" vertical="center"/>
      <protection hidden="1"/>
    </xf>
    <xf numFmtId="43" fontId="0" fillId="0" borderId="35" xfId="0" applyNumberFormat="1" applyBorder="1" applyAlignment="1" applyProtection="1"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1" fillId="0" borderId="48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43" fontId="10" fillId="0" borderId="68" xfId="0" applyNumberFormat="1" applyFont="1" applyFill="1" applyBorder="1" applyAlignment="1" applyProtection="1">
      <alignment horizontal="center" vertical="center" wrapText="1"/>
      <protection hidden="1"/>
    </xf>
    <xf numFmtId="43" fontId="10" fillId="0" borderId="56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66" xfId="2" applyFont="1" applyFill="1" applyBorder="1" applyAlignment="1" applyProtection="1">
      <alignment horizontal="center" vertical="center" wrapText="1"/>
      <protection hidden="1"/>
    </xf>
    <xf numFmtId="164" fontId="10" fillId="0" borderId="57" xfId="2" applyFont="1" applyFill="1" applyBorder="1" applyAlignment="1" applyProtection="1">
      <alignment horizontal="center" vertical="center" wrapText="1"/>
      <protection hidden="1"/>
    </xf>
    <xf numFmtId="164" fontId="10" fillId="0" borderId="67" xfId="2" applyFont="1" applyFill="1" applyBorder="1" applyAlignment="1" applyProtection="1">
      <alignment horizontal="center" vertical="center" wrapText="1"/>
      <protection hidden="1"/>
    </xf>
    <xf numFmtId="164" fontId="10" fillId="0" borderId="19" xfId="2" applyFont="1" applyFill="1" applyBorder="1" applyAlignment="1" applyProtection="1">
      <alignment horizontal="center" vertical="center" wrapText="1"/>
      <protection hidden="1"/>
    </xf>
    <xf numFmtId="164" fontId="2" fillId="0" borderId="7" xfId="2" applyFont="1" applyFill="1" applyBorder="1" applyAlignment="1" applyProtection="1">
      <alignment horizontal="center" vertical="center" wrapText="1"/>
      <protection hidden="1"/>
    </xf>
    <xf numFmtId="164" fontId="2" fillId="0" borderId="0" xfId="2" applyFont="1" applyFill="1" applyBorder="1" applyAlignment="1" applyProtection="1">
      <alignment horizontal="center" vertical="center" wrapText="1"/>
      <protection hidden="1"/>
    </xf>
    <xf numFmtId="0" fontId="9" fillId="0" borderId="34" xfId="0" applyFont="1" applyBorder="1" applyAlignment="1" applyProtection="1">
      <alignment horizontal="left"/>
      <protection hidden="1"/>
    </xf>
    <xf numFmtId="0" fontId="9" fillId="0" borderId="48" xfId="0" applyFont="1" applyBorder="1" applyAlignment="1" applyProtection="1">
      <alignment horizontal="left"/>
      <protection hidden="1"/>
    </xf>
    <xf numFmtId="0" fontId="9" fillId="0" borderId="3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44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50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left"/>
      <protection hidden="1"/>
    </xf>
    <xf numFmtId="0" fontId="9" fillId="0" borderId="52" xfId="0" applyFont="1" applyBorder="1" applyAlignment="1" applyProtection="1">
      <alignment horizontal="left"/>
      <protection hidden="1"/>
    </xf>
    <xf numFmtId="0" fontId="9" fillId="0" borderId="27" xfId="0" applyFont="1" applyBorder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9" fillId="0" borderId="35" xfId="0" applyFont="1" applyBorder="1" applyAlignment="1" applyProtection="1">
      <alignment horizontal="left" vertical="center" wrapText="1"/>
      <protection hidden="1"/>
    </xf>
    <xf numFmtId="0" fontId="9" fillId="0" borderId="13" xfId="0" applyFont="1" applyBorder="1" applyAlignment="1" applyProtection="1">
      <alignment horizontal="left" vertical="center" wrapText="1"/>
      <protection hidden="1"/>
    </xf>
    <xf numFmtId="0" fontId="2" fillId="0" borderId="60" xfId="0" applyFont="1" applyBorder="1" applyAlignment="1" applyProtection="1">
      <alignment horizontal="center" vertical="center" textRotation="90" wrapText="1"/>
      <protection hidden="1"/>
    </xf>
    <xf numFmtId="0" fontId="2" fillId="0" borderId="61" xfId="0" applyFont="1" applyBorder="1" applyAlignment="1" applyProtection="1">
      <alignment horizontal="center" vertical="center" textRotation="90" wrapText="1"/>
      <protection hidden="1"/>
    </xf>
    <xf numFmtId="0" fontId="2" fillId="0" borderId="62" xfId="0" applyFont="1" applyBorder="1" applyAlignment="1" applyProtection="1">
      <alignment horizontal="center" vertical="center" textRotation="90" wrapText="1"/>
      <protection hidden="1"/>
    </xf>
    <xf numFmtId="0" fontId="2" fillId="2" borderId="56" xfId="0" applyFont="1" applyFill="1" applyBorder="1" applyAlignment="1" applyProtection="1">
      <alignment horizontal="right" vertical="center" wrapText="1"/>
      <protection hidden="1"/>
    </xf>
    <xf numFmtId="0" fontId="2" fillId="2" borderId="57" xfId="0" applyFont="1" applyFill="1" applyBorder="1" applyAlignment="1" applyProtection="1">
      <alignment horizontal="right" vertical="center" wrapText="1"/>
      <protection hidden="1"/>
    </xf>
    <xf numFmtId="0" fontId="2" fillId="2" borderId="58" xfId="0" applyFont="1" applyFill="1" applyBorder="1" applyAlignment="1" applyProtection="1">
      <alignment horizontal="right" vertical="center" wrapText="1"/>
      <protection hidden="1"/>
    </xf>
    <xf numFmtId="164" fontId="2" fillId="2" borderId="56" xfId="2" applyFont="1" applyFill="1" applyBorder="1" applyAlignment="1" applyProtection="1">
      <alignment horizontal="right" vertical="center" wrapText="1"/>
      <protection hidden="1"/>
    </xf>
    <xf numFmtId="164" fontId="2" fillId="2" borderId="58" xfId="2" applyFont="1" applyFill="1" applyBorder="1" applyAlignment="1" applyProtection="1">
      <alignment horizontal="right" vertical="center" wrapText="1"/>
      <protection hidden="1"/>
    </xf>
    <xf numFmtId="164" fontId="2" fillId="0" borderId="7" xfId="2" applyFont="1" applyFill="1" applyBorder="1" applyAlignment="1" applyProtection="1">
      <alignment horizontal="right" vertical="center" wrapText="1"/>
      <protection hidden="1"/>
    </xf>
    <xf numFmtId="164" fontId="2" fillId="0" borderId="0" xfId="2" applyFont="1" applyFill="1" applyBorder="1" applyAlignment="1" applyProtection="1">
      <alignment horizontal="right" vertical="center" wrapText="1"/>
      <protection hidden="1"/>
    </xf>
    <xf numFmtId="164" fontId="2" fillId="4" borderId="2" xfId="2" applyFont="1" applyFill="1" applyBorder="1" applyAlignment="1" applyProtection="1">
      <alignment horizontal="right" vertical="center" wrapText="1"/>
      <protection hidden="1"/>
    </xf>
    <xf numFmtId="164" fontId="2" fillId="4" borderId="13" xfId="2" applyFont="1" applyFill="1" applyBorder="1" applyAlignment="1" applyProtection="1">
      <alignment horizontal="right" vertical="center" wrapText="1"/>
      <protection hidden="1"/>
    </xf>
    <xf numFmtId="0" fontId="2" fillId="4" borderId="2" xfId="0" applyFont="1" applyFill="1" applyBorder="1" applyAlignment="1" applyProtection="1">
      <alignment horizontal="right" vertical="center" wrapText="1"/>
      <protection hidden="1"/>
    </xf>
    <xf numFmtId="0" fontId="2" fillId="4" borderId="35" xfId="0" applyFont="1" applyFill="1" applyBorder="1" applyAlignment="1" applyProtection="1">
      <alignment horizontal="right" vertical="center" wrapText="1"/>
      <protection hidden="1"/>
    </xf>
    <xf numFmtId="0" fontId="2" fillId="4" borderId="13" xfId="0" applyFont="1" applyFill="1" applyBorder="1" applyAlignment="1" applyProtection="1">
      <alignment horizontal="right" vertical="center" wrapText="1"/>
      <protection hidden="1"/>
    </xf>
    <xf numFmtId="0" fontId="2" fillId="2" borderId="45" xfId="0" applyFont="1" applyFill="1" applyBorder="1" applyAlignment="1" applyProtection="1">
      <alignment horizontal="right" vertical="center" wrapText="1"/>
      <protection hidden="1"/>
    </xf>
    <xf numFmtId="0" fontId="2" fillId="2" borderId="53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9" fillId="0" borderId="21" xfId="0" applyFont="1" applyBorder="1" applyAlignment="1" applyProtection="1">
      <alignment horizontal="left" vertical="center" wrapText="1"/>
      <protection hidden="1"/>
    </xf>
    <xf numFmtId="0" fontId="9" fillId="0" borderId="36" xfId="0" applyFont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horizontal="left" vertical="center" wrapText="1"/>
      <protection hidden="1"/>
    </xf>
    <xf numFmtId="164" fontId="2" fillId="2" borderId="45" xfId="2" applyFont="1" applyFill="1" applyBorder="1" applyAlignment="1" applyProtection="1">
      <alignment horizontal="right" vertical="center" wrapText="1"/>
      <protection hidden="1"/>
    </xf>
    <xf numFmtId="164" fontId="2" fillId="2" borderId="46" xfId="2" applyFont="1" applyFill="1" applyBorder="1" applyAlignment="1" applyProtection="1">
      <alignment horizontal="right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9" fillId="0" borderId="51" xfId="0" applyFont="1" applyBorder="1" applyAlignment="1" applyProtection="1">
      <alignment horizontal="left" vertical="center" wrapText="1"/>
      <protection hidden="1"/>
    </xf>
    <xf numFmtId="0" fontId="9" fillId="0" borderId="22" xfId="0" applyFont="1" applyBorder="1" applyAlignment="1" applyProtection="1">
      <alignment horizontal="left" vertical="center" wrapText="1"/>
      <protection hidden="1"/>
    </xf>
    <xf numFmtId="0" fontId="9" fillId="3" borderId="54" xfId="0" applyFont="1" applyFill="1" applyBorder="1" applyAlignment="1" applyProtection="1">
      <alignment horizontal="left"/>
      <protection locked="0" hidden="1"/>
    </xf>
    <xf numFmtId="0" fontId="9" fillId="3" borderId="55" xfId="0" applyFont="1" applyFill="1" applyBorder="1" applyAlignment="1" applyProtection="1">
      <alignment horizontal="left"/>
      <protection locked="0" hidden="1"/>
    </xf>
    <xf numFmtId="0" fontId="9" fillId="3" borderId="32" xfId="0" applyFont="1" applyFill="1" applyBorder="1" applyAlignment="1" applyProtection="1">
      <alignment horizontal="left"/>
      <protection locked="0" hidden="1"/>
    </xf>
    <xf numFmtId="0" fontId="9" fillId="0" borderId="44" xfId="0" applyFont="1" applyBorder="1" applyAlignment="1" applyProtection="1">
      <alignment horizontal="left"/>
      <protection hidden="1"/>
    </xf>
    <xf numFmtId="0" fontId="9" fillId="0" borderId="37" xfId="0" applyFont="1" applyBorder="1" applyAlignment="1" applyProtection="1">
      <alignment horizontal="left"/>
      <protection hidden="1"/>
    </xf>
    <xf numFmtId="0" fontId="9" fillId="0" borderId="28" xfId="0" applyFont="1" applyBorder="1" applyAlignment="1" applyProtection="1">
      <alignment horizontal="left"/>
      <protection hidden="1"/>
    </xf>
    <xf numFmtId="165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64" xfId="0" applyFont="1" applyBorder="1" applyAlignment="1" applyProtection="1">
      <alignment horizontal="left" vertical="center"/>
      <protection hidden="1"/>
    </xf>
    <xf numFmtId="0" fontId="2" fillId="0" borderId="39" xfId="0" applyFont="1" applyBorder="1" applyAlignment="1" applyProtection="1">
      <alignment horizontal="left" vertical="center"/>
      <protection hidden="1"/>
    </xf>
    <xf numFmtId="0" fontId="2" fillId="0" borderId="65" xfId="0" applyFont="1" applyBorder="1" applyAlignment="1" applyProtection="1">
      <alignment horizontal="left" vertical="center"/>
      <protection hidden="1"/>
    </xf>
    <xf numFmtId="0" fontId="2" fillId="2" borderId="15" xfId="0" applyFont="1" applyFill="1" applyBorder="1" applyAlignment="1" applyProtection="1">
      <alignment horizontal="right" vertical="center"/>
      <protection hidden="1"/>
    </xf>
    <xf numFmtId="0" fontId="2" fillId="2" borderId="16" xfId="0" applyFont="1" applyFill="1" applyBorder="1" applyAlignment="1" applyProtection="1">
      <alignment horizontal="right" vertical="center"/>
      <protection hidden="1"/>
    </xf>
    <xf numFmtId="0" fontId="2" fillId="2" borderId="49" xfId="0" applyFont="1" applyFill="1" applyBorder="1" applyAlignment="1" applyProtection="1">
      <alignment horizontal="right" vertical="center"/>
      <protection hidden="1"/>
    </xf>
    <xf numFmtId="0" fontId="9" fillId="0" borderId="54" xfId="0" applyFont="1" applyBorder="1" applyAlignment="1" applyProtection="1">
      <alignment horizontal="left" vertical="center"/>
      <protection hidden="1"/>
    </xf>
    <xf numFmtId="0" fontId="9" fillId="0" borderId="55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horizontal="left" vertical="center"/>
      <protection hidden="1"/>
    </xf>
    <xf numFmtId="0" fontId="3" fillId="0" borderId="44" xfId="0" applyFont="1" applyBorder="1" applyAlignment="1" applyProtection="1">
      <alignment horizontal="left" vertical="center"/>
      <protection hidden="1"/>
    </xf>
    <xf numFmtId="0" fontId="3" fillId="0" borderId="12" xfId="0" applyFont="1" applyBorder="1" applyAlignment="1" applyProtection="1">
      <alignment horizontal="left" vertical="center"/>
      <protection hidden="1"/>
    </xf>
    <xf numFmtId="0" fontId="13" fillId="2" borderId="15" xfId="0" applyFont="1" applyFill="1" applyBorder="1" applyAlignment="1" applyProtection="1">
      <alignment horizontal="center" vertical="center" wrapText="1"/>
      <protection hidden="1"/>
    </xf>
    <xf numFmtId="0" fontId="13" fillId="2" borderId="16" xfId="0" applyFont="1" applyFill="1" applyBorder="1" applyAlignment="1" applyProtection="1">
      <alignment horizontal="center" vertical="center" wrapText="1"/>
      <protection hidden="1"/>
    </xf>
    <xf numFmtId="0" fontId="13" fillId="2" borderId="50" xfId="0" applyFont="1" applyFill="1" applyBorder="1" applyAlignment="1" applyProtection="1">
      <alignment horizontal="center" vertical="center" wrapText="1"/>
      <protection hidden="1"/>
    </xf>
    <xf numFmtId="0" fontId="1" fillId="0" borderId="34" xfId="0" applyFont="1" applyBorder="1" applyAlignment="1" applyProtection="1">
      <alignment horizontal="left" vertical="center"/>
      <protection hidden="1"/>
    </xf>
    <xf numFmtId="0" fontId="1" fillId="0" borderId="48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20" xfId="0" applyFont="1" applyBorder="1" applyAlignment="1" applyProtection="1">
      <alignment horizontal="left" vertical="center"/>
      <protection hidden="1"/>
    </xf>
    <xf numFmtId="0" fontId="9" fillId="3" borderId="4" xfId="0" applyFont="1" applyFill="1" applyBorder="1" applyAlignment="1" applyProtection="1">
      <alignment horizontal="left" vertical="center"/>
      <protection locked="0" hidden="1"/>
    </xf>
    <xf numFmtId="0" fontId="9" fillId="3" borderId="23" xfId="0" applyFont="1" applyFill="1" applyBorder="1" applyAlignment="1" applyProtection="1">
      <alignment horizontal="left" vertical="center"/>
      <protection locked="0" hidden="1"/>
    </xf>
    <xf numFmtId="164" fontId="2" fillId="2" borderId="15" xfId="2" applyFont="1" applyFill="1" applyBorder="1" applyAlignment="1" applyProtection="1">
      <alignment horizontal="right" vertical="center" wrapText="1"/>
      <protection hidden="1"/>
    </xf>
    <xf numFmtId="164" fontId="2" fillId="2" borderId="50" xfId="2" applyFont="1" applyFill="1" applyBorder="1" applyAlignment="1" applyProtection="1">
      <alignment horizontal="right" vertical="center" wrapText="1"/>
      <protection hidden="1"/>
    </xf>
    <xf numFmtId="0" fontId="2" fillId="2" borderId="50" xfId="0" applyFont="1" applyFill="1" applyBorder="1" applyAlignment="1" applyProtection="1">
      <alignment horizontal="right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right" vertical="center"/>
      <protection hidden="1"/>
    </xf>
    <xf numFmtId="0" fontId="10" fillId="2" borderId="16" xfId="0" applyFont="1" applyFill="1" applyBorder="1" applyAlignment="1" applyProtection="1">
      <alignment horizontal="right" vertical="center"/>
      <protection hidden="1"/>
    </xf>
    <xf numFmtId="0" fontId="10" fillId="2" borderId="50" xfId="0" applyFont="1" applyFill="1" applyBorder="1" applyAlignment="1" applyProtection="1">
      <alignment horizontal="right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left" vertical="center"/>
      <protection hidden="1"/>
    </xf>
    <xf numFmtId="0" fontId="9" fillId="0" borderId="16" xfId="0" applyFont="1" applyBorder="1" applyAlignment="1" applyProtection="1">
      <alignment horizontal="left" vertical="center"/>
      <protection hidden="1"/>
    </xf>
    <xf numFmtId="0" fontId="9" fillId="0" borderId="49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9" fillId="0" borderId="52" xfId="0" applyFont="1" applyBorder="1" applyAlignment="1" applyProtection="1">
      <alignment horizontal="left" vertical="center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9" fillId="3" borderId="11" xfId="0" applyFont="1" applyFill="1" applyBorder="1" applyAlignment="1" applyProtection="1">
      <alignment horizontal="left" vertical="center"/>
      <protection locked="0" hidden="1"/>
    </xf>
    <xf numFmtId="0" fontId="9" fillId="3" borderId="47" xfId="0" applyFont="1" applyFill="1" applyBorder="1" applyAlignment="1" applyProtection="1">
      <alignment horizontal="left" vertical="center"/>
      <protection locked="0" hidden="1"/>
    </xf>
    <xf numFmtId="0" fontId="9" fillId="0" borderId="51" xfId="0" applyFont="1" applyBorder="1" applyAlignment="1" applyProtection="1">
      <alignment horizontal="left" vertical="center"/>
      <protection hidden="1"/>
    </xf>
    <xf numFmtId="0" fontId="3" fillId="3" borderId="24" xfId="2" applyNumberFormat="1" applyFont="1" applyFill="1" applyBorder="1" applyAlignment="1" applyProtection="1">
      <alignment horizontal="center" vertical="center"/>
      <protection locked="0"/>
    </xf>
    <xf numFmtId="0" fontId="3" fillId="3" borderId="26" xfId="2" applyNumberFormat="1" applyFont="1" applyFill="1" applyBorder="1" applyAlignment="1" applyProtection="1">
      <alignment horizontal="center" vertical="center"/>
      <protection locked="0"/>
    </xf>
    <xf numFmtId="164" fontId="2" fillId="2" borderId="38" xfId="2" applyFont="1" applyFill="1" applyBorder="1" applyAlignment="1" applyProtection="1">
      <alignment horizontal="center" vertical="center"/>
      <protection hidden="1"/>
    </xf>
    <xf numFmtId="164" fontId="2" fillId="2" borderId="8" xfId="2" applyFont="1" applyFill="1" applyBorder="1" applyAlignment="1" applyProtection="1">
      <alignment horizontal="center" vertical="center"/>
      <protection hidden="1"/>
    </xf>
    <xf numFmtId="164" fontId="2" fillId="0" borderId="39" xfId="2" applyFont="1" applyBorder="1" applyAlignment="1" applyProtection="1">
      <alignment horizontal="center" vertical="center"/>
      <protection hidden="1"/>
    </xf>
    <xf numFmtId="164" fontId="2" fillId="0" borderId="40" xfId="2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left" vertical="center"/>
      <protection hidden="1"/>
    </xf>
    <xf numFmtId="0" fontId="2" fillId="0" borderId="38" xfId="0" applyFont="1" applyBorder="1" applyAlignment="1" applyProtection="1">
      <alignment horizontal="left" vertical="center"/>
      <protection hidden="1"/>
    </xf>
    <xf numFmtId="0" fontId="2" fillId="0" borderId="43" xfId="0" applyFont="1" applyBorder="1" applyAlignment="1" applyProtection="1">
      <alignment horizontal="left" vertical="center"/>
      <protection hidden="1"/>
    </xf>
    <xf numFmtId="0" fontId="1" fillId="0" borderId="54" xfId="0" applyFont="1" applyBorder="1" applyAlignment="1" applyProtection="1">
      <alignment horizontal="left" vertical="center"/>
      <protection hidden="1"/>
    </xf>
    <xf numFmtId="0" fontId="1" fillId="0" borderId="55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59" xfId="0" applyFont="1" applyBorder="1" applyAlignment="1" applyProtection="1">
      <alignment horizontal="left" vertical="center"/>
      <protection hidden="1"/>
    </xf>
    <xf numFmtId="164" fontId="2" fillId="0" borderId="3" xfId="2" applyFont="1" applyBorder="1" applyAlignment="1" applyProtection="1">
      <alignment horizontal="center" vertical="center"/>
      <protection hidden="1"/>
    </xf>
    <xf numFmtId="164" fontId="2" fillId="0" borderId="41" xfId="2" applyFont="1" applyBorder="1" applyAlignment="1" applyProtection="1">
      <alignment horizontal="center" vertical="center"/>
      <protection hidden="1"/>
    </xf>
    <xf numFmtId="0" fontId="9" fillId="0" borderId="34" xfId="0" applyFont="1" applyBorder="1" applyAlignment="1" applyProtection="1">
      <alignment horizontal="left" vertical="center"/>
      <protection hidden="1"/>
    </xf>
    <xf numFmtId="0" fontId="9" fillId="0" borderId="48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 wrapText="1"/>
      <protection hidden="1"/>
    </xf>
    <xf numFmtId="0" fontId="1" fillId="0" borderId="33" xfId="0" applyFont="1" applyBorder="1" applyAlignment="1" applyProtection="1">
      <alignment horizontal="left" vertical="center" wrapText="1"/>
      <protection hidden="1"/>
    </xf>
    <xf numFmtId="0" fontId="1" fillId="0" borderId="52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9" fillId="0" borderId="63" xfId="0" applyFont="1" applyBorder="1" applyAlignment="1" applyProtection="1">
      <alignment horizontal="left" vertical="center"/>
      <protection hidden="1"/>
    </xf>
    <xf numFmtId="0" fontId="9" fillId="0" borderId="26" xfId="0" applyFont="1" applyBorder="1" applyAlignment="1" applyProtection="1">
      <alignment horizontal="left" vertical="center"/>
      <protection hidden="1"/>
    </xf>
    <xf numFmtId="0" fontId="2" fillId="0" borderId="54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164" fontId="3" fillId="0" borderId="13" xfId="2" applyFont="1" applyFill="1" applyBorder="1" applyAlignment="1" applyProtection="1">
      <alignment horizontal="center" vertical="center"/>
      <protection hidden="1"/>
    </xf>
    <xf numFmtId="164" fontId="3" fillId="0" borderId="10" xfId="2" applyFont="1" applyFill="1" applyBorder="1" applyAlignment="1" applyProtection="1">
      <alignment horizontal="center" vertical="center"/>
      <protection hidden="1"/>
    </xf>
    <xf numFmtId="164" fontId="3" fillId="5" borderId="13" xfId="2" applyFont="1" applyFill="1" applyBorder="1" applyAlignment="1" applyProtection="1">
      <alignment horizontal="center" vertical="center"/>
      <protection hidden="1"/>
    </xf>
    <xf numFmtId="164" fontId="3" fillId="5" borderId="10" xfId="2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164" fontId="2" fillId="0" borderId="35" xfId="2" applyFont="1" applyBorder="1" applyAlignment="1" applyProtection="1">
      <alignment horizontal="center" vertical="center"/>
      <protection hidden="1"/>
    </xf>
    <xf numFmtId="0" fontId="2" fillId="0" borderId="66" xfId="0" applyFont="1" applyBorder="1" applyAlignment="1" applyProtection="1">
      <alignment horizontal="center" vertical="center" wrapText="1"/>
      <protection hidden="1"/>
    </xf>
    <xf numFmtId="0" fontId="2" fillId="0" borderId="70" xfId="0" applyFont="1" applyBorder="1" applyAlignment="1" applyProtection="1">
      <alignment horizontal="center" vertical="center" wrapText="1"/>
      <protection hidden="1"/>
    </xf>
    <xf numFmtId="0" fontId="5" fillId="0" borderId="35" xfId="0" applyFont="1" applyBorder="1" applyAlignment="1" applyProtection="1">
      <alignment horizontal="right" vertical="center"/>
      <protection hidden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159" name="Imagem 1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50568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21A120-2C53-47C4-A977-7C9C2F99F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0CFC1BE-D469-458C-AD88-316CFD1F9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A577350-5B25-4393-9483-8C47EDA03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439C789-9B03-49C3-88B7-1E4350763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CB897682-5543-42B9-984B-095979AE6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7A3DF7-2CC3-4C8F-A333-FCA0C3BCB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50C7DCD-1C53-4143-B181-6C261825F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D7B1EF6-FA47-4956-8DF7-D682C513E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525F483-0CE3-4D9E-827C-9F425B689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F149459-6CC9-4F6F-B909-A93925CD8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CA4078-4495-4216-BD5D-12A8970D4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600F0E-6798-4EE3-9402-AC6D48E7F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9DF6B6-D24B-41D8-8766-4A64071FF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E5DAA4C-25DD-468E-8DD4-B4082939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E08A9D17-5ECE-4021-90CD-741D2CFF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3239F5-0FB3-4567-9F0D-EA076570C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3F3280E-C45F-4FEA-9BA8-509F53B65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6DEBE5D-98E8-49AD-9600-55A04F13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C98EF76-2496-4A7A-ADF8-515ED234F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B2121C4-7BB7-4C03-AC8B-F2870B169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1B3EA8-B5B1-41C3-A878-F72463A5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62B41F-A2B5-4136-A9C5-5D0B342A6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ACBF8EC-DBD6-48B4-90AF-5762CD683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1469026-46EA-41CE-A34C-E5BA17FD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2DE5AF2E-FAFD-4395-84EF-2CF5C5594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545830-CD01-4042-B916-59A52C17E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17BF4F3-2A24-4081-A2C6-496890C19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E580564-08A8-457A-8C04-E892E653E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9A9C549-F250-43D7-B50B-1A09B12F9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90313BFC-4F6C-4B53-ACE5-A43B1F186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EF9A632-D14C-4DF7-90AD-106CA5862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2D7E4FD-742B-45F7-ABC2-BD481087F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5015F7A-FEE7-4B64-A80B-C9C174851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E483EA2-CD52-45F3-BF75-81F90C95E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7844801-CDE4-449D-B467-833777DF2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9E6B54-7F39-417F-9AE7-03645E3A7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256D73-EE37-4B57-A517-50FAB717C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D74A33-229E-4224-A254-9CDB666E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6280D70-252D-4D32-951F-97084F817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F312580-64BA-4175-AA86-64FB9ECB1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273B42-FFD7-4FF0-A2E3-0294408D9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960FE3B-D083-4645-8065-AE58F7096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059927F-9424-4F1E-87F4-E5B13DEE7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A3E5FBB-1D7B-4716-8BA3-11CCFCBCE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106495FC-7D29-4B6E-9298-986E1652B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2127849</xdr:colOff>
      <xdr:row>1</xdr:row>
      <xdr:rowOff>352425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1FF3E6-FD8A-4C71-A714-EED034A08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476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5E5E0D-1C51-425E-85DB-3025A3CDA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5B63D14-9BF2-4F2C-94E7-A24ADF22A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C8F4BEA-9FA1-4CC9-8053-CEFCB22D2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90EAD80-C203-4251-A08F-AA96C553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CF3DE1B-CC7C-48CD-B792-4E1D646AF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CFF2929-9E57-4E06-B60B-F2A5FAF33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BFCBF8A9-8796-4F88-A691-04058394B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1D0DD5-87FE-4AD4-A2F3-97BAF023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C892BB2-A29D-4948-8688-BD195F02C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B73E775-211D-4DAD-8928-3F4B18B28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E6D0783-C74B-4D71-8CF2-D82B2A174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F61091C-5B90-4AA6-927C-1191B44F2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FFE8938-E1EF-49FE-AF3D-D3FF1D3F3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59C356A-CA4D-4DE5-9ABB-4FF858451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EDAFDAAE-3395-4CA7-A8FF-4E5953812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200BFD-BD8D-4B13-AD52-C54A53586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DC138F-85ED-465E-805F-C92BBEA74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0E7710-E727-4A28-B7E9-560952A8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637A5B3-C4FC-47DF-9037-011947AF0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A99F29E-3420-43A5-A6E7-AC346E304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9BC88A-F144-4F87-94E8-72888652E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AECB57-0F9C-4DD0-965F-32D792E11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A9B9C8B-9F46-4793-8DAD-D1736AF84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3302054F-5250-45C5-AED8-1E257EF5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BBC385-5EFC-4990-958E-627BFC00F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5077BE-E15B-4B17-BE01-A67740A15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8BBAA56-F525-4927-8676-64780E10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2515D686-650E-4461-BA36-5DC4E66E0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27469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C68C51-1E57-435E-8B65-13CAE7C7E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B2021CB-0D81-4394-BF8C-D06E46BCF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79C7D0-4151-4B9D-848D-38BED255B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B8243AC-BFD6-47B4-8F2F-8E5F3FC75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28575</xdr:rowOff>
    </xdr:from>
    <xdr:to>
      <xdr:col>2</xdr:col>
      <xdr:colOff>308574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D2564E0E-4B72-4B5A-AE8D-AEE3255C8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7325"/>
          <a:ext cx="286762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0"/>
  <sheetViews>
    <sheetView showGridLines="0" topLeftCell="A25" zoomScale="90" zoomScaleNormal="90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168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165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146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 xml:space="preserve">Operador de Teleatendimento (05h às 22h) 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1" t="s">
        <v>38</v>
      </c>
      <c r="B30" s="232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x14ac:dyDescent="0.25">
      <c r="A31" s="33" t="s">
        <v>92</v>
      </c>
      <c r="B31" s="110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x14ac:dyDescent="0.25">
      <c r="A32" s="35" t="s">
        <v>93</v>
      </c>
      <c r="B32" s="109">
        <v>1.4999999999999999E-2</v>
      </c>
      <c r="C32" s="36" t="s">
        <v>99</v>
      </c>
      <c r="D32" s="37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35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35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35" t="s">
        <v>96</v>
      </c>
      <c r="B35" s="68">
        <v>2.5000000000000001E-2</v>
      </c>
      <c r="C35" s="36" t="s">
        <v>49</v>
      </c>
      <c r="D35" s="37"/>
      <c r="E35" s="78"/>
      <c r="F35" s="80"/>
      <c r="G35" s="81"/>
      <c r="H35" s="81"/>
      <c r="I35" s="81"/>
      <c r="J35" s="81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35" t="s">
        <v>97</v>
      </c>
      <c r="B36" s="68">
        <v>0.08</v>
      </c>
      <c r="C36" s="36" t="s">
        <v>102</v>
      </c>
      <c r="D36" s="37"/>
      <c r="E36" s="68"/>
      <c r="F36" s="82"/>
      <c r="G36" s="83"/>
      <c r="H36" s="83"/>
      <c r="I36" s="83"/>
      <c r="J36" s="83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35" t="s">
        <v>53</v>
      </c>
      <c r="B37" s="68"/>
      <c r="C37" s="36" t="s">
        <v>103</v>
      </c>
      <c r="D37" s="37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96" t="s">
        <v>61</v>
      </c>
      <c r="D44" s="96" t="s">
        <v>62</v>
      </c>
      <c r="E44" s="96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 xml:space="preserve">Operador de Teleatendimento (05h às 22h) 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68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70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y5+TVKsaQP7Xc74P8uXgZNAo8/pVOx4n8PuP8PPjiYtnQ0yptJOSQYL4RxmAJAdFMwn+QkeNU2RZyL9Bkzr03w==" saltValue="ZSYylr/BcUurUXP3KV9Lm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0:E50"/>
    <mergeCell ref="F37:J37"/>
    <mergeCell ref="F38:I38"/>
    <mergeCell ref="F30:J30"/>
    <mergeCell ref="F31:I31"/>
    <mergeCell ref="C38:D38"/>
    <mergeCell ref="C31:D31"/>
    <mergeCell ref="F45:G45"/>
    <mergeCell ref="F46:G46"/>
    <mergeCell ref="F47:G47"/>
    <mergeCell ref="A46:E46"/>
    <mergeCell ref="I48:M48"/>
    <mergeCell ref="A48:E48"/>
    <mergeCell ref="F48:G48"/>
    <mergeCell ref="F32:I32"/>
    <mergeCell ref="C33:D33"/>
    <mergeCell ref="C34:D34"/>
    <mergeCell ref="A44:B44"/>
    <mergeCell ref="F44:G44"/>
    <mergeCell ref="I44:M44"/>
    <mergeCell ref="L32:M32"/>
    <mergeCell ref="L30:M30"/>
    <mergeCell ref="L31:M31"/>
    <mergeCell ref="O26:P26"/>
    <mergeCell ref="O25:P25"/>
    <mergeCell ref="A47:E47"/>
    <mergeCell ref="F39:I39"/>
    <mergeCell ref="F33:I33"/>
    <mergeCell ref="A45:B45"/>
    <mergeCell ref="I43:N43"/>
    <mergeCell ref="I46:M46"/>
    <mergeCell ref="L33:M33"/>
    <mergeCell ref="L34:M34"/>
    <mergeCell ref="I45:M45"/>
    <mergeCell ref="I47:M47"/>
    <mergeCell ref="M27:N27"/>
    <mergeCell ref="L35:M35"/>
    <mergeCell ref="J25:L25"/>
    <mergeCell ref="C39:D39"/>
    <mergeCell ref="A30:B30"/>
    <mergeCell ref="C30:E30"/>
    <mergeCell ref="F34:I34"/>
    <mergeCell ref="I27:L27"/>
    <mergeCell ref="O23:P23"/>
    <mergeCell ref="J24:L24"/>
    <mergeCell ref="O7:P7"/>
    <mergeCell ref="A9:C9"/>
    <mergeCell ref="A10:C10"/>
    <mergeCell ref="A11:C11"/>
    <mergeCell ref="J15:L15"/>
    <mergeCell ref="J16:L16"/>
    <mergeCell ref="A12:C12"/>
    <mergeCell ref="A13:C13"/>
    <mergeCell ref="D13:E13"/>
    <mergeCell ref="J10:L10"/>
    <mergeCell ref="A16:C16"/>
    <mergeCell ref="J18:L18"/>
    <mergeCell ref="J19:L19"/>
    <mergeCell ref="I23:I26"/>
    <mergeCell ref="J26:L26"/>
    <mergeCell ref="I16:I22"/>
    <mergeCell ref="J17:L17"/>
    <mergeCell ref="O19:P19"/>
    <mergeCell ref="O22:P22"/>
    <mergeCell ref="J22:L22"/>
    <mergeCell ref="J23:L23"/>
    <mergeCell ref="J20:L20"/>
    <mergeCell ref="A20:C20"/>
    <mergeCell ref="D20:E20"/>
    <mergeCell ref="F20:G20"/>
    <mergeCell ref="J21:L21"/>
    <mergeCell ref="D16:E16"/>
    <mergeCell ref="A17:C17"/>
    <mergeCell ref="D17:E17"/>
    <mergeCell ref="F17:G17"/>
    <mergeCell ref="A19:C19"/>
    <mergeCell ref="F18:G18"/>
    <mergeCell ref="A18:C18"/>
    <mergeCell ref="D19:E19"/>
    <mergeCell ref="F21:G21"/>
    <mergeCell ref="J2:Q2"/>
    <mergeCell ref="A3:Q3"/>
    <mergeCell ref="O15:O16"/>
    <mergeCell ref="P15:P16"/>
    <mergeCell ref="Q15:Q16"/>
    <mergeCell ref="F14:G14"/>
    <mergeCell ref="J14:L14"/>
    <mergeCell ref="A5:G5"/>
    <mergeCell ref="A7:C8"/>
    <mergeCell ref="D7:E7"/>
    <mergeCell ref="F7:G7"/>
    <mergeCell ref="I7:L8"/>
    <mergeCell ref="M7:N7"/>
    <mergeCell ref="A6:E6"/>
    <mergeCell ref="I6:N6"/>
    <mergeCell ref="J9:L9"/>
    <mergeCell ref="A15:C15"/>
    <mergeCell ref="J11:L11"/>
    <mergeCell ref="J12:L12"/>
    <mergeCell ref="J13:L13"/>
    <mergeCell ref="A14:C14"/>
    <mergeCell ref="I9:I15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0"/>
  <sheetViews>
    <sheetView showGridLines="0" topLeftCell="A13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175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155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Operador de Qualidade e Treinamento Bilíngue (22h às 05h)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107" t="s">
        <v>61</v>
      </c>
      <c r="D44" s="107" t="s">
        <v>62</v>
      </c>
      <c r="E44" s="107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Operador de Qualidade e Treinamento Bilíngue (22h às 05h)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188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189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qDtUKJ8Af4H05Vofy86UqypJI4DX4YyKoo1gF3tRm/tnmLCpiLx9O8szO2Y/5FIxli+R0ib8kBPh1abZ3EWYFA==" saltValue="zM4O6aMWxZVpwiBf2LuPj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60"/>
  <sheetViews>
    <sheetView showGridLines="0" topLeftCell="A19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176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156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Líder de Teleatendimento (05h às 22h)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107" t="s">
        <v>61</v>
      </c>
      <c r="D44" s="107" t="s">
        <v>62</v>
      </c>
      <c r="E44" s="107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Líder de Teleatendimento (05h às 22h)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190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191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R317Abk+YgYFXYkPvdbhan/F1Egw4H1jfE5ecbGcc8EuDAtUWmJndvlHWu2KVKINRE6HY3epZv1uOgO1iuOVIg==" saltValue="qGXg+KLq7k+7xfdNHRLAE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0"/>
  <sheetViews>
    <sheetView showGridLines="0" topLeftCell="A22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177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157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Líder de Teleatendimento (22h às 05h)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107" t="s">
        <v>61</v>
      </c>
      <c r="D44" s="107" t="s">
        <v>62</v>
      </c>
      <c r="E44" s="107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Líder de Teleatendimento (22h às 05h)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192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193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rY13np4z+qe0rzesdOrvAbffoowdf76fyZ2uL9YwL+kU++SdXwZvr3Hmue54egeeULZq5ZCf228x9FSlAYQdXw==" saltValue="OuAv1NSYapcWOqWZflpwY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60"/>
  <sheetViews>
    <sheetView showGridLines="0" topLeftCell="A19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178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158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Líder de Teleatendimento Bilíngue (05h às 22h)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107" t="s">
        <v>61</v>
      </c>
      <c r="D44" s="107" t="s">
        <v>62</v>
      </c>
      <c r="E44" s="107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Líder de Teleatendimento Bilíngue (05h às 22h)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194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195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QbZ/2YMNwzQ0YRHEcerhL/RVN/4owJoN6t9qNdX7CpN/zvtYhxItQ4TvUxoFEAEjygV+hu611+W3aFpQg5EJzA==" saltValue="lgmS9MOrJi++O/TPQfQgi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60"/>
  <sheetViews>
    <sheetView showGridLines="0" tabSelected="1" topLeftCell="A17" zoomScale="106" zoomScaleNormal="106" workbookViewId="0">
      <selection activeCell="B33" sqref="B33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204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159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Líder de Teleatendimento Bilíngue (22h às 05h)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1" t="s">
        <v>38</v>
      </c>
      <c r="B30" s="232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33" t="s">
        <v>92</v>
      </c>
      <c r="B31" s="75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107" t="s">
        <v>61</v>
      </c>
      <c r="D44" s="107" t="s">
        <v>62</v>
      </c>
      <c r="E44" s="107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Líder de Teleatendimento Bilíngue (22h às 05h)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205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206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+8K5eknRLhwykT8cHsBqC/0zoJTBnorjxTVqCNSd3S4nPCX/oSwSkCbqN9XJx+uXQYt7TTBK0NHFOU0OlKj0sg==" saltValue="A3vDOvqPSW0h+yl0VQtckg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60"/>
  <sheetViews>
    <sheetView showGridLines="0" topLeftCell="A19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179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160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Líder de Qualidade e Treinamento (05h às 22h)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107" t="s">
        <v>61</v>
      </c>
      <c r="D44" s="107" t="s">
        <v>62</v>
      </c>
      <c r="E44" s="107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Líder de Qualidade e Treinamento (05h às 22h)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196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197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WSyz/HlB6l5vycuOAndw7uQNDaaPX8rSpTEViO893kbxXlPgkz93Lngx7JRS3hQyqLBEj9IN/KapKpoQWpO2SA==" saltValue="+AH6beOSBh57Khn+kBH0lg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showGridLines="0" topLeftCell="A19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180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161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Líder de Qualidade e Treinamento (22h às 05h)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1" t="s">
        <v>38</v>
      </c>
      <c r="B30" s="232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33" t="s">
        <v>92</v>
      </c>
      <c r="B31" s="115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x14ac:dyDescent="0.25">
      <c r="A32" s="103" t="s">
        <v>93</v>
      </c>
      <c r="B32" s="109">
        <v>1.4999999999999999E-2</v>
      </c>
      <c r="C32" s="105" t="s">
        <v>99</v>
      </c>
      <c r="D32" s="10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107" t="s">
        <v>61</v>
      </c>
      <c r="D44" s="107" t="s">
        <v>62</v>
      </c>
      <c r="E44" s="107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Líder de Qualidade e Treinamento (22h às 05h)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198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199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cfwfX4PDNK5lVt6qFYt2tKgqZqAlBL+hCkW3x+3oaNzoZe/OoNYXVbR8JMJQ2Qa7WdEC4s2+u/SIA/RqiV9yKA==" saltValue="EuNPWSZlSHzobR2nEd6oU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60"/>
  <sheetViews>
    <sheetView showGridLines="0" topLeftCell="A22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181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162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Líder de Apoio (05h às 22h)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107" t="s">
        <v>61</v>
      </c>
      <c r="D44" s="107" t="s">
        <v>62</v>
      </c>
      <c r="E44" s="107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Líder de Apoio (05h às 22h)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200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201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vF4VitNdXyO71tj5SeOAo8tJn36rPeaf6gK/G4kfBAV1Y97eIOrxHgJIcszaEBAcYYeXY2dIvo+f+CgpOFoQ3A==" saltValue="m+fuHy11nExbPdDbJEt7ZA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60"/>
  <sheetViews>
    <sheetView showGridLines="0" topLeftCell="A22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164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163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Líder de Apoio (22h às 05h)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107" t="s">
        <v>61</v>
      </c>
      <c r="D44" s="107" t="s">
        <v>62</v>
      </c>
      <c r="E44" s="107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Líder de Apoio (22h às 05h)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202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203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0ph7EA0FZTTafWGlED3RCARYYlAg9Wt9NTZVqy4UqTTxS5QwnLetT8Ck2j4jJpPApA6eC2U8qMN2a5F7HXBBOg==" saltValue="HEku27/qwcdVMgRhLgPSG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30"/>
  <sheetViews>
    <sheetView showGridLines="0" zoomScaleNormal="100" workbookViewId="0">
      <selection activeCell="F15" sqref="F15"/>
    </sheetView>
  </sheetViews>
  <sheetFormatPr defaultColWidth="9.1796875" defaultRowHeight="12.5" x14ac:dyDescent="0.25"/>
  <cols>
    <col min="1" max="1" width="9.26953125" style="118" customWidth="1"/>
    <col min="2" max="2" width="50.26953125" style="118" customWidth="1"/>
    <col min="3" max="3" width="8.81640625" style="118" customWidth="1"/>
    <col min="4" max="4" width="13" style="118" bestFit="1" customWidth="1"/>
    <col min="5" max="5" width="18.7265625" style="118" customWidth="1"/>
    <col min="6" max="6" width="18" style="118" customWidth="1"/>
    <col min="7" max="8" width="9.1796875" style="118"/>
    <col min="9" max="9" width="10.7265625" style="118" bestFit="1" customWidth="1"/>
    <col min="10" max="10" width="21.1796875" style="118" customWidth="1"/>
    <col min="11" max="16384" width="9.1796875" style="118"/>
  </cols>
  <sheetData>
    <row r="1" spans="1:16" x14ac:dyDescent="0.25">
      <c r="A1" s="5"/>
      <c r="B1" s="5"/>
      <c r="C1" s="5"/>
      <c r="D1" s="5"/>
      <c r="E1" s="5"/>
      <c r="F1" s="5"/>
      <c r="G1" s="5"/>
      <c r="H1" s="100" t="s">
        <v>127</v>
      </c>
      <c r="I1" s="5"/>
      <c r="J1" s="5"/>
      <c r="K1" s="5"/>
      <c r="L1" s="5"/>
      <c r="M1" s="5"/>
      <c r="N1" s="5"/>
      <c r="O1" s="5"/>
    </row>
    <row r="2" spans="1:16" ht="29.25" customHeight="1" x14ac:dyDescent="0.25">
      <c r="A2" s="99"/>
      <c r="B2" s="99"/>
      <c r="C2" s="99"/>
      <c r="D2" s="99"/>
      <c r="E2" s="136" t="s">
        <v>131</v>
      </c>
      <c r="F2" s="136"/>
      <c r="G2" s="136"/>
      <c r="H2" s="136"/>
      <c r="I2" s="13"/>
      <c r="J2" s="13"/>
      <c r="K2" s="13"/>
      <c r="L2" s="13"/>
    </row>
    <row r="3" spans="1:16" ht="16.5" customHeight="1" x14ac:dyDescent="0.25">
      <c r="A3" s="137" t="s">
        <v>130</v>
      </c>
      <c r="B3" s="138"/>
      <c r="C3" s="138"/>
      <c r="D3" s="138"/>
      <c r="E3" s="138"/>
      <c r="F3" s="138"/>
      <c r="G3" s="138"/>
      <c r="H3" s="139"/>
      <c r="I3" s="102"/>
      <c r="J3" s="102"/>
      <c r="K3" s="102"/>
      <c r="L3" s="102"/>
      <c r="M3" s="102"/>
      <c r="N3" s="102"/>
      <c r="O3" s="102"/>
      <c r="P3" s="102"/>
    </row>
    <row r="4" spans="1:16" ht="16.5" customHeight="1" x14ac:dyDescent="0.25">
      <c r="A4" s="117"/>
      <c r="B4" s="117"/>
      <c r="C4" s="117"/>
      <c r="D4" s="117"/>
      <c r="E4" s="117"/>
      <c r="F4" s="117"/>
      <c r="G4" s="117"/>
      <c r="H4" s="117"/>
      <c r="I4" s="102"/>
      <c r="J4" s="102"/>
      <c r="K4" s="102"/>
      <c r="L4" s="102"/>
      <c r="M4" s="102"/>
      <c r="N4" s="102"/>
      <c r="O4" s="102"/>
      <c r="P4" s="102"/>
    </row>
    <row r="5" spans="1:16" ht="16.5" customHeight="1" x14ac:dyDescent="0.25">
      <c r="A5" s="283" t="s">
        <v>129</v>
      </c>
      <c r="B5" s="283"/>
      <c r="C5" s="283"/>
      <c r="D5" s="283"/>
      <c r="E5" s="283"/>
      <c r="F5" s="283"/>
      <c r="G5" s="283"/>
      <c r="H5" s="283"/>
      <c r="I5" s="102"/>
      <c r="J5" s="102"/>
      <c r="K5" s="102"/>
      <c r="L5" s="102"/>
      <c r="M5" s="102"/>
      <c r="N5" s="102"/>
      <c r="O5" s="102"/>
      <c r="P5" s="102"/>
    </row>
    <row r="6" spans="1:16" ht="13" thickBot="1" x14ac:dyDescent="0.3">
      <c r="A6" s="4"/>
      <c r="B6" s="4"/>
      <c r="C6" s="28"/>
      <c r="D6" s="4"/>
      <c r="E6" s="4"/>
      <c r="F6" s="4"/>
      <c r="G6" s="4"/>
      <c r="H6" s="4"/>
    </row>
    <row r="7" spans="1:16" ht="36.75" customHeight="1" x14ac:dyDescent="0.25">
      <c r="A7" s="116" t="s">
        <v>78</v>
      </c>
      <c r="B7" s="116" t="s">
        <v>79</v>
      </c>
      <c r="C7" s="119" t="s">
        <v>80</v>
      </c>
      <c r="D7" s="120" t="s">
        <v>85</v>
      </c>
      <c r="E7" s="120" t="s">
        <v>86</v>
      </c>
      <c r="F7" s="120" t="s">
        <v>113</v>
      </c>
      <c r="G7" s="285" t="s">
        <v>87</v>
      </c>
      <c r="H7" s="286"/>
      <c r="I7" s="121" t="s">
        <v>132</v>
      </c>
      <c r="J7" s="121" t="s">
        <v>133</v>
      </c>
    </row>
    <row r="8" spans="1:16" ht="15" customHeight="1" x14ac:dyDescent="0.25">
      <c r="A8" s="122" t="s">
        <v>81</v>
      </c>
      <c r="B8" s="123" t="str">
        <f>'Oper Tele 5h às 22h'!D7</f>
        <v xml:space="preserve">Operador de Teleatendimento (05h às 22h) </v>
      </c>
      <c r="C8" s="124">
        <f>'Oper Tele 5h às 22h'!D45</f>
        <v>0</v>
      </c>
      <c r="D8" s="125">
        <f>'Oper Tele 5h às 22h'!C45</f>
        <v>0</v>
      </c>
      <c r="E8" s="126">
        <f>'Oper Tele 5h às 22h'!E45</f>
        <v>0</v>
      </c>
      <c r="F8" s="126">
        <f>'Oper Tele 5h às 22h'!F47</f>
        <v>0</v>
      </c>
      <c r="G8" s="281">
        <f>'Oper Tele 5h às 22h'!F48</f>
        <v>0</v>
      </c>
      <c r="H8" s="282"/>
      <c r="I8" s="127">
        <v>856</v>
      </c>
      <c r="J8" s="128">
        <f>G8*I8</f>
        <v>0</v>
      </c>
    </row>
    <row r="9" spans="1:16" ht="15" customHeight="1" x14ac:dyDescent="0.25">
      <c r="A9" s="122" t="s">
        <v>82</v>
      </c>
      <c r="B9" s="123" t="str">
        <f>'Oper Tele 22h às 5h'!D7</f>
        <v xml:space="preserve">Operador de Teleatendimento (22h às 05h) </v>
      </c>
      <c r="C9" s="124">
        <f>'Oper Tele 22h às 5h'!D45</f>
        <v>0</v>
      </c>
      <c r="D9" s="124">
        <f>'Oper Tele 22h às 5h'!C45</f>
        <v>0</v>
      </c>
      <c r="E9" s="126">
        <f>'Oper Tele 22h às 5h'!E45</f>
        <v>0</v>
      </c>
      <c r="F9" s="126">
        <f>'Oper Tele 22h às 5h'!F47</f>
        <v>0</v>
      </c>
      <c r="G9" s="281">
        <f>'Oper Tele 22h às 5h'!F48</f>
        <v>0</v>
      </c>
      <c r="H9" s="282"/>
      <c r="I9" s="127">
        <v>46</v>
      </c>
      <c r="J9" s="128">
        <f t="shared" ref="J9:J25" si="0">G9*I9</f>
        <v>0</v>
      </c>
    </row>
    <row r="10" spans="1:16" ht="15" customHeight="1" x14ac:dyDescent="0.25">
      <c r="A10" s="122" t="s">
        <v>83</v>
      </c>
      <c r="B10" s="129" t="str">
        <f>'Oper Tel Bilingue 5h às 22h '!D7</f>
        <v xml:space="preserve">Operador de Teleatendimento Bilíngue (05h às 22h) </v>
      </c>
      <c r="C10" s="130">
        <f>'Oper Tel Bilingue 5h às 22h '!D45</f>
        <v>0</v>
      </c>
      <c r="D10" s="130">
        <f>'Oper Tel Bilingue 5h às 22h '!C45</f>
        <v>0</v>
      </c>
      <c r="E10" s="131">
        <f>'Oper Tel Bilingue 5h às 22h '!E45</f>
        <v>0</v>
      </c>
      <c r="F10" s="131">
        <f>'Oper Tel Bilingue 5h às 22h '!F47</f>
        <v>0</v>
      </c>
      <c r="G10" s="279">
        <f>'Oper Tel Bilingue 5h às 22h '!F48</f>
        <v>0</v>
      </c>
      <c r="H10" s="280"/>
      <c r="I10" s="132">
        <v>20</v>
      </c>
      <c r="J10" s="133">
        <f t="shared" si="0"/>
        <v>0</v>
      </c>
    </row>
    <row r="11" spans="1:16" ht="15" customHeight="1" x14ac:dyDescent="0.25">
      <c r="A11" s="122" t="s">
        <v>84</v>
      </c>
      <c r="B11" s="129" t="str">
        <f>'Oper Tel Bilingue 22h às 5h '!D7</f>
        <v xml:space="preserve">Operador de Teleatendimento Bilíngue (22h às 05h) </v>
      </c>
      <c r="C11" s="130">
        <f>'Oper Tel Bilingue 22h às 5h '!D45</f>
        <v>0</v>
      </c>
      <c r="D11" s="130">
        <f>'Oper Tel Bilingue 22h às 5h '!C45</f>
        <v>0</v>
      </c>
      <c r="E11" s="131">
        <f>'Oper Tel Bilingue 22h às 5h '!E45</f>
        <v>0</v>
      </c>
      <c r="F11" s="131">
        <f>'Oper Tel Bilingue 22h às 5h '!F47</f>
        <v>0</v>
      </c>
      <c r="G11" s="279">
        <f>'Oper Tel Bilingue 22h às 5h '!F48</f>
        <v>0</v>
      </c>
      <c r="H11" s="280"/>
      <c r="I11" s="132">
        <v>8</v>
      </c>
      <c r="J11" s="133">
        <f t="shared" si="0"/>
        <v>0</v>
      </c>
    </row>
    <row r="12" spans="1:16" ht="15" customHeight="1" x14ac:dyDescent="0.25">
      <c r="A12" s="122" t="s">
        <v>111</v>
      </c>
      <c r="B12" s="123" t="str">
        <f>'Oper Tel Certificado 5h às 22h'!D7</f>
        <v>Operador de Teleatendimento Certificado (05 às 22h)</v>
      </c>
      <c r="C12" s="124">
        <f>'Oper Tel Certificado 5h às 22h'!D45</f>
        <v>0</v>
      </c>
      <c r="D12" s="125">
        <f>'Oper Tel Certificado 5h às 22h'!C45</f>
        <v>0</v>
      </c>
      <c r="E12" s="126">
        <f>'Oper Tel Certificado 5h às 22h'!E45</f>
        <v>0</v>
      </c>
      <c r="F12" s="126">
        <f>'Oper Tel Certificado 5h às 22h'!F47</f>
        <v>0</v>
      </c>
      <c r="G12" s="281">
        <f>'Oper Tel Certificado 5h às 22h'!F48</f>
        <v>0</v>
      </c>
      <c r="H12" s="282"/>
      <c r="I12" s="127">
        <v>40</v>
      </c>
      <c r="J12" s="128">
        <f t="shared" si="0"/>
        <v>0</v>
      </c>
    </row>
    <row r="13" spans="1:16" ht="15" customHeight="1" x14ac:dyDescent="0.25">
      <c r="A13" s="122" t="s">
        <v>112</v>
      </c>
      <c r="B13" s="123" t="str">
        <f>'Ope Tel Certificado 22h às 5h '!D7</f>
        <v>Operador de Teleatendimento Certificado (22h às 05h)</v>
      </c>
      <c r="C13" s="124">
        <f>'Ope Tel Certificado 22h às 5h '!D45</f>
        <v>0</v>
      </c>
      <c r="D13" s="124">
        <f>'Ope Tel Certificado 22h às 5h '!C45</f>
        <v>0</v>
      </c>
      <c r="E13" s="126">
        <f>'Ope Tel Certificado 22h às 5h '!E45</f>
        <v>0</v>
      </c>
      <c r="F13" s="126">
        <f>'Ope Tel Certificado 22h às 5h '!F47</f>
        <v>0</v>
      </c>
      <c r="G13" s="281">
        <f>'Ope Tel Certificado 22h às 5h '!F48</f>
        <v>0</v>
      </c>
      <c r="H13" s="282"/>
      <c r="I13" s="127">
        <v>0</v>
      </c>
      <c r="J13" s="128">
        <f t="shared" si="0"/>
        <v>0</v>
      </c>
    </row>
    <row r="14" spans="1:16" ht="15" customHeight="1" x14ac:dyDescent="0.25">
      <c r="A14" s="122" t="s">
        <v>134</v>
      </c>
      <c r="B14" s="129" t="str">
        <f>'Ope Qual e Treinam 5h às 22h'!D7</f>
        <v>Operador de Qualidade e Treinamento (05h às 22h)</v>
      </c>
      <c r="C14" s="130">
        <f>'Ope Qual e Treinam 5h às 22h'!D45</f>
        <v>0</v>
      </c>
      <c r="D14" s="130">
        <f>'Ope Qual e Treinam 5h às 22h'!C45</f>
        <v>0</v>
      </c>
      <c r="E14" s="131">
        <f>'Ope Qual e Treinam 5h às 22h'!E45</f>
        <v>0</v>
      </c>
      <c r="F14" s="131">
        <f>'Ope Qual e Treinam 5h às 22h'!F47</f>
        <v>0</v>
      </c>
      <c r="G14" s="279">
        <f>'Ope Qual e Treinam 5h às 22h'!F48</f>
        <v>0</v>
      </c>
      <c r="H14" s="280"/>
      <c r="I14" s="132">
        <v>38</v>
      </c>
      <c r="J14" s="133">
        <f t="shared" si="0"/>
        <v>0</v>
      </c>
    </row>
    <row r="15" spans="1:16" ht="15" customHeight="1" x14ac:dyDescent="0.25">
      <c r="A15" s="122" t="s">
        <v>135</v>
      </c>
      <c r="B15" s="129" t="str">
        <f>'Oper Qual e Treinam 22h às 5h'!D7</f>
        <v xml:space="preserve">Operador de Qualidade e Treinamento (22h às 05h) </v>
      </c>
      <c r="C15" s="130">
        <f>'Oper Qual e Treinam 22h às 5h'!D45</f>
        <v>0</v>
      </c>
      <c r="D15" s="130">
        <f>'Oper Qual e Treinam 22h às 5h'!C45</f>
        <v>0</v>
      </c>
      <c r="E15" s="131">
        <f>'Oper Qual e Treinam 22h às 5h'!E45</f>
        <v>0</v>
      </c>
      <c r="F15" s="131">
        <f>'Oper Qual e Treinam 22h às 5h'!F47</f>
        <v>0</v>
      </c>
      <c r="G15" s="279">
        <f>'Oper Qual e Treinam 22h às 5h'!F48</f>
        <v>0</v>
      </c>
      <c r="H15" s="280"/>
      <c r="I15" s="132">
        <v>0</v>
      </c>
      <c r="J15" s="133">
        <f t="shared" si="0"/>
        <v>0</v>
      </c>
    </row>
    <row r="16" spans="1:16" ht="15" customHeight="1" x14ac:dyDescent="0.25">
      <c r="A16" s="122" t="s">
        <v>136</v>
      </c>
      <c r="B16" s="123" t="str">
        <f>'Oper Qual e Trei Bil 5h às 22h '!D7</f>
        <v>Operador de Qualidade e Treinamento Bilíngue (05h às 22h)</v>
      </c>
      <c r="C16" s="124">
        <f>'Oper Qual e Trei Bil 5h às 22h '!D45</f>
        <v>0</v>
      </c>
      <c r="D16" s="125">
        <f>'Oper Qual e Trei Bil 5h às 22h '!C45</f>
        <v>0</v>
      </c>
      <c r="E16" s="126">
        <f>'Oper Qual e Trei Bil 5h às 22h '!E45</f>
        <v>0</v>
      </c>
      <c r="F16" s="126">
        <f>'Oper Qual e Trei Bil 5h às 22h '!F47</f>
        <v>0</v>
      </c>
      <c r="G16" s="281">
        <f>'Oper Qual e Trei Bil 5h às 22h '!F48</f>
        <v>0</v>
      </c>
      <c r="H16" s="282"/>
      <c r="I16" s="127">
        <v>2</v>
      </c>
      <c r="J16" s="128">
        <f t="shared" si="0"/>
        <v>0</v>
      </c>
    </row>
    <row r="17" spans="1:10" ht="15" customHeight="1" x14ac:dyDescent="0.25">
      <c r="A17" s="122" t="s">
        <v>137</v>
      </c>
      <c r="B17" s="123" t="str">
        <f>'Oper Qual e Trei Bil 22 às 5h'!D7</f>
        <v>Operador de Qualidade e Treinamento Bilíngue (22h às 05h)</v>
      </c>
      <c r="C17" s="124">
        <f>'Oper Qual e Trei Bil 22 às 5h'!D45</f>
        <v>0</v>
      </c>
      <c r="D17" s="124">
        <f>'Oper Qual e Trei Bil 22 às 5h'!C45</f>
        <v>0</v>
      </c>
      <c r="E17" s="126">
        <f>'Oper Qual e Trei Bil 22 às 5h'!E45</f>
        <v>0</v>
      </c>
      <c r="F17" s="126">
        <f>'Oper Qual e Trei Bil 22 às 5h'!F47</f>
        <v>0</v>
      </c>
      <c r="G17" s="281">
        <f>'Oper Qual e Trei Bil 22 às 5h'!F48</f>
        <v>0</v>
      </c>
      <c r="H17" s="282"/>
      <c r="I17" s="127">
        <v>0</v>
      </c>
      <c r="J17" s="128">
        <f t="shared" si="0"/>
        <v>0</v>
      </c>
    </row>
    <row r="18" spans="1:10" ht="15" customHeight="1" x14ac:dyDescent="0.25">
      <c r="A18" s="122" t="s">
        <v>138</v>
      </c>
      <c r="B18" s="129" t="str">
        <f>'Líder de Tele 5h às 22h'!D7</f>
        <v>Líder de Teleatendimento (05h às 22h)</v>
      </c>
      <c r="C18" s="130">
        <f>'Líder de Tele 5h às 22h'!D45</f>
        <v>0</v>
      </c>
      <c r="D18" s="130">
        <f>'Líder de Tele 5h às 22h'!C45</f>
        <v>0</v>
      </c>
      <c r="E18" s="131">
        <f>'Líder de Tele 5h às 22h'!E45</f>
        <v>0</v>
      </c>
      <c r="F18" s="131">
        <f>'Líder de Tele 5h às 22h'!F47</f>
        <v>0</v>
      </c>
      <c r="G18" s="279">
        <f>'Líder de Tele 5h às 22h'!F48</f>
        <v>0</v>
      </c>
      <c r="H18" s="280"/>
      <c r="I18" s="132">
        <v>45</v>
      </c>
      <c r="J18" s="133">
        <f t="shared" si="0"/>
        <v>0</v>
      </c>
    </row>
    <row r="19" spans="1:10" ht="15" customHeight="1" x14ac:dyDescent="0.25">
      <c r="A19" s="122" t="s">
        <v>139</v>
      </c>
      <c r="B19" s="129" t="str">
        <f>'Líder de Tele 22h às 5h '!D7</f>
        <v>Líder de Teleatendimento (22h às 05h)</v>
      </c>
      <c r="C19" s="130">
        <f>'Líder de Tele 22h às 5h '!D45</f>
        <v>0</v>
      </c>
      <c r="D19" s="130">
        <f>'Líder de Tele 22h às 5h '!C45</f>
        <v>0</v>
      </c>
      <c r="E19" s="131">
        <f>'Líder de Tele 22h às 5h '!E45</f>
        <v>0</v>
      </c>
      <c r="F19" s="131">
        <f>'Líder de Tele 22h às 5h '!F47</f>
        <v>0</v>
      </c>
      <c r="G19" s="279">
        <f>'Líder de Tele 22h às 5h '!F48</f>
        <v>0</v>
      </c>
      <c r="H19" s="280"/>
      <c r="I19" s="132">
        <v>4</v>
      </c>
      <c r="J19" s="133">
        <f t="shared" si="0"/>
        <v>0</v>
      </c>
    </row>
    <row r="20" spans="1:10" ht="15" customHeight="1" x14ac:dyDescent="0.25">
      <c r="A20" s="122" t="s">
        <v>140</v>
      </c>
      <c r="B20" s="123" t="str">
        <f>'Líder Tele Bilíngue 5h às 22h'!D7</f>
        <v>Líder de Teleatendimento Bilíngue (05h às 22h)</v>
      </c>
      <c r="C20" s="124">
        <f>'Líder Tele Bilíngue 5h às 22h'!D45</f>
        <v>0</v>
      </c>
      <c r="D20" s="125">
        <f>'Líder Tele Bilíngue 5h às 22h'!C45</f>
        <v>0</v>
      </c>
      <c r="E20" s="126">
        <f>'Líder Tele Bilíngue 5h às 22h'!E45</f>
        <v>0</v>
      </c>
      <c r="F20" s="126">
        <f>'Líder Tele Bilíngue 5h às 22h'!F47</f>
        <v>0</v>
      </c>
      <c r="G20" s="281">
        <f>'Líder Tele Bilíngue 5h às 22h'!F48</f>
        <v>0</v>
      </c>
      <c r="H20" s="282"/>
      <c r="I20" s="127">
        <v>2</v>
      </c>
      <c r="J20" s="128">
        <f t="shared" si="0"/>
        <v>0</v>
      </c>
    </row>
    <row r="21" spans="1:10" ht="15" customHeight="1" x14ac:dyDescent="0.25">
      <c r="A21" s="122" t="s">
        <v>141</v>
      </c>
      <c r="B21" s="123" t="str">
        <f>'Líder Tele Bilíngue 22h às 5h'!D7</f>
        <v>Líder de Teleatendimento Bilíngue (22h às 05h)</v>
      </c>
      <c r="C21" s="124">
        <f>'Líder Tele Bilíngue 22h às 5h'!D45</f>
        <v>0</v>
      </c>
      <c r="D21" s="124">
        <f>'Líder Tele Bilíngue 22h às 5h'!C45</f>
        <v>0</v>
      </c>
      <c r="E21" s="126">
        <f>'Líder Tele Bilíngue 22h às 5h'!E45</f>
        <v>0</v>
      </c>
      <c r="F21" s="126">
        <f>'Líder Tele Bilíngue 22h às 5h'!F47</f>
        <v>0</v>
      </c>
      <c r="G21" s="281">
        <f>'Líder Tele Bilíngue 22h às 5h'!F48</f>
        <v>0</v>
      </c>
      <c r="H21" s="282"/>
      <c r="I21" s="127">
        <v>4</v>
      </c>
      <c r="J21" s="128">
        <f t="shared" si="0"/>
        <v>0</v>
      </c>
    </row>
    <row r="22" spans="1:10" ht="15" customHeight="1" x14ac:dyDescent="0.25">
      <c r="A22" s="122" t="s">
        <v>142</v>
      </c>
      <c r="B22" s="129" t="str">
        <f>'Líder de Qual e Trein 5h às 22h'!D7</f>
        <v>Líder de Qualidade e Treinamento (05h às 22h)</v>
      </c>
      <c r="C22" s="130">
        <f>'Líder de Qual e Trein 5h às 22h'!D45</f>
        <v>0</v>
      </c>
      <c r="D22" s="130">
        <f>'Líder de Qual e Trein 5h às 22h'!C45</f>
        <v>0</v>
      </c>
      <c r="E22" s="131">
        <f>'Líder de Qual e Trein 5h às 22h'!E45</f>
        <v>0</v>
      </c>
      <c r="F22" s="131">
        <f>'Líder de Qual e Trein 5h às 22h'!F47</f>
        <v>0</v>
      </c>
      <c r="G22" s="279">
        <f>'Líder de Qual e Trein 5h às 22h'!F48</f>
        <v>0</v>
      </c>
      <c r="H22" s="280"/>
      <c r="I22" s="132">
        <v>4</v>
      </c>
      <c r="J22" s="133">
        <f t="shared" si="0"/>
        <v>0</v>
      </c>
    </row>
    <row r="23" spans="1:10" ht="15" customHeight="1" x14ac:dyDescent="0.25">
      <c r="A23" s="122" t="s">
        <v>143</v>
      </c>
      <c r="B23" s="129" t="str">
        <f>'Líder de Qual e Trein 22h às 5h'!D7</f>
        <v>Líder de Qualidade e Treinamento (22h às 05h)</v>
      </c>
      <c r="C23" s="130">
        <f>'Líder de Qual e Trein 22h às 5h'!D45</f>
        <v>0</v>
      </c>
      <c r="D23" s="130">
        <f>'Líder de Qual e Trein 22h às 5h'!C45</f>
        <v>0</v>
      </c>
      <c r="E23" s="131">
        <f>'Líder de Qual e Trein 22h às 5h'!E45</f>
        <v>0</v>
      </c>
      <c r="F23" s="131">
        <f>'Líder de Qual e Trein 22h às 5h'!F47</f>
        <v>0</v>
      </c>
      <c r="G23" s="279">
        <f>'Líder de Qual e Trein 22h às 5h'!F48</f>
        <v>0</v>
      </c>
      <c r="H23" s="280"/>
      <c r="I23" s="132">
        <v>0</v>
      </c>
      <c r="J23" s="133">
        <f t="shared" si="0"/>
        <v>0</v>
      </c>
    </row>
    <row r="24" spans="1:10" ht="15" customHeight="1" x14ac:dyDescent="0.25">
      <c r="A24" s="122" t="s">
        <v>144</v>
      </c>
      <c r="B24" s="123" t="str">
        <f>'Líder de Apoio 5 às 22h'!D7</f>
        <v>Líder de Apoio (05h às 22h)</v>
      </c>
      <c r="C24" s="124">
        <f>'Líder de Apoio 5 às 22h'!D45</f>
        <v>0</v>
      </c>
      <c r="D24" s="125">
        <f>'Líder de Apoio 5 às 22h'!C45</f>
        <v>0</v>
      </c>
      <c r="E24" s="126">
        <f>'Líder de Apoio 5 às 22h'!E45</f>
        <v>0</v>
      </c>
      <c r="F24" s="126">
        <f>'Líder de Apoio 5 às 22h'!F47</f>
        <v>0</v>
      </c>
      <c r="G24" s="281">
        <f>'Líder de Apoio 5 às 22h'!F48</f>
        <v>0</v>
      </c>
      <c r="H24" s="282"/>
      <c r="I24" s="127">
        <v>6</v>
      </c>
      <c r="J24" s="128">
        <f t="shared" si="0"/>
        <v>0</v>
      </c>
    </row>
    <row r="25" spans="1:10" x14ac:dyDescent="0.25">
      <c r="A25" s="122" t="s">
        <v>145</v>
      </c>
      <c r="B25" s="123" t="str">
        <f>'Líder de Apoio 22 às 5h '!D7</f>
        <v>Líder de Apoio (22h às 05h)</v>
      </c>
      <c r="C25" s="124">
        <f>'Líder de Apoio 22 às 5h '!D45</f>
        <v>0</v>
      </c>
      <c r="D25" s="124">
        <f>'Líder de Apoio 22 às 5h '!C45</f>
        <v>0</v>
      </c>
      <c r="E25" s="126">
        <f>'Líder de Apoio 22 às 5h '!E45</f>
        <v>0</v>
      </c>
      <c r="F25" s="126">
        <f>'Líder de Apoio 22 às 5h '!F47</f>
        <v>0</v>
      </c>
      <c r="G25" s="281">
        <f>'Líder de Apoio 22 às 5h '!F48</f>
        <v>0</v>
      </c>
      <c r="H25" s="282"/>
      <c r="I25" s="127">
        <v>0</v>
      </c>
      <c r="J25" s="128">
        <f t="shared" si="0"/>
        <v>0</v>
      </c>
    </row>
    <row r="26" spans="1:10" ht="14" x14ac:dyDescent="0.25">
      <c r="A26" s="287"/>
      <c r="B26" s="287"/>
      <c r="C26" s="287"/>
      <c r="D26" s="287"/>
      <c r="E26" s="287"/>
      <c r="F26" s="287"/>
      <c r="G26" s="284">
        <f>ROUND(SUM(G8:H25),2)</f>
        <v>0</v>
      </c>
      <c r="H26" s="284"/>
      <c r="I26" s="134">
        <f>SUM(I8:I25)</f>
        <v>1075</v>
      </c>
      <c r="J26" s="135">
        <f>SUM(J8:J25)</f>
        <v>0</v>
      </c>
    </row>
    <row r="27" spans="1:10" x14ac:dyDescent="0.25">
      <c r="A27" s="4"/>
      <c r="B27" s="4"/>
      <c r="C27" s="28"/>
      <c r="D27" s="4"/>
      <c r="E27" s="4"/>
      <c r="F27" s="4"/>
      <c r="G27" s="4"/>
      <c r="H27" s="4"/>
    </row>
    <row r="28" spans="1:10" x14ac:dyDescent="0.25">
      <c r="A28" s="4"/>
      <c r="B28" s="4"/>
      <c r="C28" s="28"/>
      <c r="D28" s="4"/>
      <c r="E28" s="4"/>
      <c r="F28" s="4"/>
      <c r="G28" s="4"/>
      <c r="H28" s="4"/>
    </row>
    <row r="30" spans="1:10" x14ac:dyDescent="0.25">
      <c r="H30" s="101" t="s">
        <v>128</v>
      </c>
    </row>
  </sheetData>
  <sheetProtection algorithmName="SHA-512" hashValue="CZCEeWsOiFOa+wQASxYo4s6PWaB21DiRd23UF5Y+0H+IObAyEmQyFkoanZR8VSkHRgzwSoQf54tadgAqlrYtww==" saltValue="s9AoEQknbqgDFZZw5FNG+Q==" spinCount="100000" sheet="1" formatColumns="0" formatRows="0"/>
  <mergeCells count="24">
    <mergeCell ref="E2:H2"/>
    <mergeCell ref="A3:H3"/>
    <mergeCell ref="A5:H5"/>
    <mergeCell ref="G26:H26"/>
    <mergeCell ref="G7:H7"/>
    <mergeCell ref="G8:H8"/>
    <mergeCell ref="G9:H9"/>
    <mergeCell ref="G10:H10"/>
    <mergeCell ref="G25:H25"/>
    <mergeCell ref="G11:H11"/>
    <mergeCell ref="G12:H12"/>
    <mergeCell ref="A26:F26"/>
    <mergeCell ref="G13:H13"/>
    <mergeCell ref="G14:H14"/>
    <mergeCell ref="G15:H15"/>
    <mergeCell ref="G21:H21"/>
    <mergeCell ref="G22:H22"/>
    <mergeCell ref="G23:H23"/>
    <mergeCell ref="G24:H24"/>
    <mergeCell ref="G16:H16"/>
    <mergeCell ref="G17:H17"/>
    <mergeCell ref="G18:H18"/>
    <mergeCell ref="G19:H19"/>
    <mergeCell ref="G20:H20"/>
  </mergeCells>
  <pageMargins left="0.511811024" right="0.511811024" top="0.78740157499999996" bottom="0.78740157499999996" header="0.31496062000000002" footer="0.31496062000000002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0"/>
  <sheetViews>
    <sheetView showGridLines="0" topLeftCell="A19" zoomScale="90" zoomScaleNormal="90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166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147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 xml:space="preserve">Operador de Teleatendimento (22h às 05h) 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112" t="s">
        <v>36</v>
      </c>
      <c r="B29" s="112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77" t="s">
        <v>38</v>
      </c>
      <c r="B30" s="278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x14ac:dyDescent="0.25">
      <c r="A31" s="108" t="s">
        <v>92</v>
      </c>
      <c r="B31" s="113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x14ac:dyDescent="0.25">
      <c r="A32" s="87" t="s">
        <v>93</v>
      </c>
      <c r="B32" s="111">
        <v>1.4999999999999999E-2</v>
      </c>
      <c r="C32" s="85" t="s">
        <v>99</v>
      </c>
      <c r="D32" s="8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87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87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87" t="s">
        <v>53</v>
      </c>
      <c r="B37" s="68"/>
      <c r="C37" s="85" t="s">
        <v>103</v>
      </c>
      <c r="D37" s="8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96" t="s">
        <v>61</v>
      </c>
      <c r="D44" s="96" t="s">
        <v>62</v>
      </c>
      <c r="E44" s="96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 xml:space="preserve">Operador de Teleatendimento (22h às 05h) 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72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73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+jvwwulbwKIIToyQ/9IZCI6D6WopMzAdKlxKhm6Y4HPIjqw78i20LOvGadWXIIpfw8Rteoi8j0JWF2Brs2YM9g==" saltValue="Tp7I5fi7vRhphDkhACcMt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0"/>
  <sheetViews>
    <sheetView showGridLines="0" zoomScale="90" zoomScaleNormal="90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168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167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148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 xml:space="preserve">Operador de Teleatendimento Bilíngue (05h às 22h) 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112" t="s">
        <v>36</v>
      </c>
      <c r="B29" s="112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77" t="s">
        <v>38</v>
      </c>
      <c r="B30" s="278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87" t="s">
        <v>93</v>
      </c>
      <c r="B32" s="68">
        <v>1.4999999999999999E-2</v>
      </c>
      <c r="C32" s="85" t="s">
        <v>99</v>
      </c>
      <c r="D32" s="8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87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87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87" t="s">
        <v>53</v>
      </c>
      <c r="B37" s="68"/>
      <c r="C37" s="85" t="s">
        <v>103</v>
      </c>
      <c r="D37" s="8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96" t="s">
        <v>61</v>
      </c>
      <c r="D44" s="96" t="s">
        <v>62</v>
      </c>
      <c r="E44" s="96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 xml:space="preserve">Operador de Teleatendimento Bilíngue (05h às 22h) 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74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75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m+PknMNlINa964q49bfG9GSrosCnhzXY2gaw6XI3oYSwSccCH2e/nt8zpTvh84gsQAWoAnFq4Go0jwocPMuidA==" saltValue="DZelgeNbjgkeaUl5HZ6FBw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0"/>
  <sheetViews>
    <sheetView showGridLines="0" topLeftCell="A16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169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149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 xml:space="preserve">Operador de Teleatendimento Bilíngue (22h às 05h) 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107" t="s">
        <v>61</v>
      </c>
      <c r="D44" s="107" t="s">
        <v>62</v>
      </c>
      <c r="E44" s="107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 xml:space="preserve">Operador de Teleatendimento Bilíngue (22h às 05h) 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76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77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W10DJuKuVnR8428C5msjvYrl2ye8Ca9+erPZmyDI7R3TF1KmXgAePOnB1g5sC2orcE4Vr2n/fyI+fzkkdnMX3g==" saltValue="2HBODAWcOl2EvS8Uw8vD+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0"/>
  <sheetViews>
    <sheetView showGridLines="0" topLeftCell="A16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123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170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150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Operador de Teleatendimento Certificado (05 às 22h)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87" t="s">
        <v>93</v>
      </c>
      <c r="B32" s="68">
        <v>1.4999999999999999E-2</v>
      </c>
      <c r="C32" s="85" t="s">
        <v>99</v>
      </c>
      <c r="D32" s="8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87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87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87" t="s">
        <v>53</v>
      </c>
      <c r="B37" s="68"/>
      <c r="C37" s="85" t="s">
        <v>103</v>
      </c>
      <c r="D37" s="8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96" t="s">
        <v>61</v>
      </c>
      <c r="D44" s="96" t="s">
        <v>62</v>
      </c>
      <c r="E44" s="96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Operador de Teleatendimento Certificado (05 às 22h)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107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108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xVFsIrwPuITWVP5IwnCOaJE+EaqAJr2WQCkw6DowSPjG1KZSmD9HALhg2uiznEaq1hdxj4j/URJ1SoTAaryBVw==" saltValue="tmXVcXnsj4RsjZuVQ+SEdA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60"/>
  <sheetViews>
    <sheetView showGridLines="0" topLeftCell="A16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171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151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Operador de Teleatendimento Certificado (22h às 05h)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107" t="s">
        <v>61</v>
      </c>
      <c r="D44" s="107" t="s">
        <v>62</v>
      </c>
      <c r="E44" s="107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Operador de Teleatendimento Certificado (22h às 05h)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109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110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AAPRo7Wz5qpZBcDK1g6gJGOz2AyTa8cxr/dWsD3NtLR+zML4ebMIkhRgOUryYbrUvbr6Pr4xo37U49TG8nXq0A==" saltValue="Zpa5As7vwBulUeylSA2GIA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60"/>
  <sheetViews>
    <sheetView showGridLines="0" topLeftCell="A4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123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172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154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Operador de Qualidade e Treinamento (05h às 22h)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87" t="s">
        <v>93</v>
      </c>
      <c r="B32" s="68">
        <v>1.4999999999999999E-2</v>
      </c>
      <c r="C32" s="85" t="s">
        <v>99</v>
      </c>
      <c r="D32" s="8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87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87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87" t="s">
        <v>53</v>
      </c>
      <c r="B37" s="68"/>
      <c r="C37" s="85" t="s">
        <v>103</v>
      </c>
      <c r="D37" s="8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96" t="s">
        <v>61</v>
      </c>
      <c r="D44" s="96" t="s">
        <v>62</v>
      </c>
      <c r="E44" s="96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Operador de Qualidade e Treinamento (05h às 22h)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182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183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FlZaK4PqnadMOwCVjfUwYmq4xYR8I76ogbbw14UzAlJopGimTx4ziUTw2YM90PzQP43vNAlxEU+cf7ck3Ys3tg==" saltValue="PLmfTOL5UPx/ayCTSD1WTg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60"/>
  <sheetViews>
    <sheetView showGridLines="0" topLeftCell="A13" zoomScale="106" zoomScaleNormal="106" workbookViewId="0">
      <selection activeCell="F45" sqref="F45:G45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123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173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152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 xml:space="preserve">Operador de Qualidade e Treinamento (22h às 05h) 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87" t="s">
        <v>93</v>
      </c>
      <c r="B32" s="68">
        <v>1.4999999999999999E-2</v>
      </c>
      <c r="C32" s="85" t="s">
        <v>99</v>
      </c>
      <c r="D32" s="8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87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87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87" t="s">
        <v>96</v>
      </c>
      <c r="B35" s="68">
        <v>2.5000000000000001E-2</v>
      </c>
      <c r="C35" s="85" t="s">
        <v>49</v>
      </c>
      <c r="D35" s="86"/>
      <c r="E35" s="78"/>
      <c r="F35" s="8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87" t="s">
        <v>97</v>
      </c>
      <c r="B36" s="68">
        <v>0.08</v>
      </c>
      <c r="C36" s="85" t="s">
        <v>102</v>
      </c>
      <c r="D36" s="8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87" t="s">
        <v>53</v>
      </c>
      <c r="B37" s="68"/>
      <c r="C37" s="85" t="s">
        <v>103</v>
      </c>
      <c r="D37" s="8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96" t="s">
        <v>61</v>
      </c>
      <c r="D44" s="96" t="s">
        <v>62</v>
      </c>
      <c r="E44" s="96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 xml:space="preserve">Operador de Qualidade e Treinamento (22h às 05h) 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184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185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O60+pt5V7ogCLm2n+YJIveNPWFGxXuGC+jh7y1pqRCHyKQihawB4iZ2A3lj+2DTIqBgeZ4AaMarmGcqkCqzb/w==" saltValue="xfD0dMbhqPK2DxNPfy1iG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A5:G5"/>
    <mergeCell ref="A6:E6"/>
    <mergeCell ref="I6:N6"/>
    <mergeCell ref="A7:C8"/>
    <mergeCell ref="D7:E7"/>
    <mergeCell ref="F7:G7"/>
    <mergeCell ref="I7:L8"/>
    <mergeCell ref="M7:N7"/>
    <mergeCell ref="J2:Q2"/>
    <mergeCell ref="A3:Q3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0"/>
  <sheetViews>
    <sheetView showGridLines="0" topLeftCell="A17" zoomScale="106" zoomScaleNormal="106" workbookViewId="0">
      <selection activeCell="N9" sqref="N9"/>
    </sheetView>
  </sheetViews>
  <sheetFormatPr defaultColWidth="9.1796875" defaultRowHeight="12.5" x14ac:dyDescent="0.25"/>
  <cols>
    <col min="1" max="1" width="27.7265625" style="5" customWidth="1"/>
    <col min="2" max="2" width="9.453125" style="5" customWidth="1"/>
    <col min="3" max="3" width="12.7265625" style="5" customWidth="1"/>
    <col min="4" max="4" width="10.7265625" style="5" customWidth="1"/>
    <col min="5" max="5" width="11.7265625" style="5" customWidth="1"/>
    <col min="6" max="7" width="8.26953125" style="5" customWidth="1"/>
    <col min="8" max="8" width="5.7265625" style="5" customWidth="1"/>
    <col min="9" max="9" width="12.453125" style="5" customWidth="1"/>
    <col min="10" max="10" width="7.7265625" style="5" customWidth="1"/>
    <col min="11" max="11" width="4.7265625" style="5" customWidth="1"/>
    <col min="12" max="12" width="19.453125" style="5" customWidth="1"/>
    <col min="13" max="13" width="10.453125" style="5" customWidth="1"/>
    <col min="14" max="14" width="16.7265625" style="5" customWidth="1"/>
    <col min="15" max="15" width="10.7265625" style="5" customWidth="1"/>
    <col min="16" max="16" width="9.7265625" style="5" customWidth="1"/>
    <col min="17" max="17" width="7.7265625" style="5" customWidth="1"/>
    <col min="18" max="16384" width="9.1796875" style="5"/>
  </cols>
  <sheetData>
    <row r="1" spans="1:17" x14ac:dyDescent="0.25">
      <c r="Q1" s="100" t="s">
        <v>127</v>
      </c>
    </row>
    <row r="2" spans="1:17" ht="33" customHeight="1" x14ac:dyDescent="0.25">
      <c r="A2" s="3"/>
      <c r="B2" s="99"/>
      <c r="C2" s="99"/>
      <c r="D2" s="99"/>
      <c r="E2" s="99"/>
      <c r="F2" s="99"/>
      <c r="G2" s="99"/>
      <c r="H2" s="99"/>
      <c r="I2" s="99"/>
      <c r="J2" s="136" t="s">
        <v>131</v>
      </c>
      <c r="K2" s="136"/>
      <c r="L2" s="136"/>
      <c r="M2" s="136"/>
      <c r="N2" s="136"/>
      <c r="O2" s="136"/>
      <c r="P2" s="136"/>
      <c r="Q2" s="136"/>
    </row>
    <row r="3" spans="1:17" ht="17.149999999999999" customHeight="1" x14ac:dyDescent="0.25">
      <c r="A3" s="137" t="s">
        <v>174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13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</row>
    <row r="5" spans="1:17" ht="13" customHeight="1" thickBot="1" x14ac:dyDescent="0.3">
      <c r="A5" s="151" t="s">
        <v>0</v>
      </c>
      <c r="B5" s="151"/>
      <c r="C5" s="151"/>
      <c r="D5" s="151"/>
      <c r="E5" s="151"/>
      <c r="F5" s="151"/>
      <c r="G5" s="151"/>
      <c r="H5" s="4"/>
      <c r="I5" s="4"/>
      <c r="J5" s="4"/>
      <c r="K5" s="4"/>
      <c r="L5" s="4"/>
      <c r="M5" s="4"/>
      <c r="N5" s="4"/>
      <c r="O5" s="4"/>
      <c r="P5" s="4"/>
    </row>
    <row r="6" spans="1:17" ht="13" customHeight="1" thickBot="1" x14ac:dyDescent="0.3">
      <c r="A6" s="164" t="s">
        <v>118</v>
      </c>
      <c r="B6" s="165"/>
      <c r="C6" s="165"/>
      <c r="D6" s="165"/>
      <c r="E6" s="166"/>
      <c r="F6" s="7"/>
      <c r="G6" s="7"/>
      <c r="H6" s="4"/>
      <c r="I6" s="164" t="s">
        <v>1</v>
      </c>
      <c r="J6" s="165"/>
      <c r="K6" s="165"/>
      <c r="L6" s="165"/>
      <c r="M6" s="165"/>
      <c r="N6" s="166"/>
      <c r="O6" s="8"/>
      <c r="P6" s="9"/>
    </row>
    <row r="7" spans="1:17" ht="42" customHeight="1" x14ac:dyDescent="0.25">
      <c r="A7" s="152" t="s">
        <v>2</v>
      </c>
      <c r="B7" s="153"/>
      <c r="C7" s="154"/>
      <c r="D7" s="158" t="s">
        <v>153</v>
      </c>
      <c r="E7" s="159"/>
      <c r="F7" s="160"/>
      <c r="G7" s="161"/>
      <c r="H7" s="4"/>
      <c r="I7" s="155" t="s">
        <v>2</v>
      </c>
      <c r="J7" s="156"/>
      <c r="K7" s="156"/>
      <c r="L7" s="157"/>
      <c r="M7" s="162" t="str">
        <f>D7</f>
        <v>Operador de Qualidade e Treinamento Bilíngue (05h às 22h)</v>
      </c>
      <c r="N7" s="163"/>
      <c r="O7" s="160"/>
      <c r="P7" s="161"/>
    </row>
    <row r="8" spans="1:17" ht="13" customHeight="1" thickBot="1" x14ac:dyDescent="0.3">
      <c r="A8" s="155"/>
      <c r="B8" s="156"/>
      <c r="C8" s="157"/>
      <c r="D8" s="10" t="s">
        <v>3</v>
      </c>
      <c r="E8" s="11" t="s">
        <v>4</v>
      </c>
      <c r="F8" s="12"/>
      <c r="G8" s="13"/>
      <c r="H8" s="4"/>
      <c r="I8" s="155"/>
      <c r="J8" s="156"/>
      <c r="K8" s="156"/>
      <c r="L8" s="157"/>
      <c r="M8" s="10" t="s">
        <v>3</v>
      </c>
      <c r="N8" s="11" t="s">
        <v>4</v>
      </c>
      <c r="O8" s="12"/>
      <c r="P8" s="13"/>
    </row>
    <row r="9" spans="1:17" ht="13" customHeight="1" x14ac:dyDescent="0.25">
      <c r="A9" s="196" t="s">
        <v>5</v>
      </c>
      <c r="B9" s="197"/>
      <c r="C9" s="198"/>
      <c r="D9" s="72"/>
      <c r="E9" s="14">
        <f>SUM(N9:N15)</f>
        <v>0</v>
      </c>
      <c r="F9" s="15"/>
      <c r="G9" s="16"/>
      <c r="H9" s="4"/>
      <c r="I9" s="173" t="s">
        <v>6</v>
      </c>
      <c r="J9" s="167" t="s">
        <v>7</v>
      </c>
      <c r="K9" s="168"/>
      <c r="L9" s="169"/>
      <c r="M9" s="17"/>
      <c r="N9" s="55"/>
      <c r="O9" s="18"/>
      <c r="P9" s="16"/>
    </row>
    <row r="10" spans="1:17" ht="13" customHeight="1" x14ac:dyDescent="0.25">
      <c r="A10" s="170" t="s">
        <v>8</v>
      </c>
      <c r="B10" s="171"/>
      <c r="C10" s="172"/>
      <c r="D10" s="73">
        <f>J41</f>
        <v>0.64160720000000016</v>
      </c>
      <c r="E10" s="19">
        <f>E9*J41</f>
        <v>0</v>
      </c>
      <c r="F10" s="15"/>
      <c r="G10" s="16"/>
      <c r="H10" s="4"/>
      <c r="I10" s="174"/>
      <c r="J10" s="148" t="s">
        <v>9</v>
      </c>
      <c r="K10" s="149"/>
      <c r="L10" s="150"/>
      <c r="M10" s="56"/>
      <c r="N10" s="20">
        <f>M10*N9</f>
        <v>0</v>
      </c>
      <c r="O10" s="18"/>
      <c r="P10" s="16"/>
    </row>
    <row r="11" spans="1:17" ht="13" customHeight="1" x14ac:dyDescent="0.25">
      <c r="A11" s="170" t="s">
        <v>10</v>
      </c>
      <c r="B11" s="171"/>
      <c r="C11" s="172"/>
      <c r="D11" s="73"/>
      <c r="E11" s="19">
        <f>SUM(N16:N22)</f>
        <v>0</v>
      </c>
      <c r="F11" s="15"/>
      <c r="G11" s="16"/>
      <c r="H11" s="21"/>
      <c r="I11" s="174"/>
      <c r="J11" s="148" t="s">
        <v>11</v>
      </c>
      <c r="K11" s="149"/>
      <c r="L11" s="150"/>
      <c r="M11" s="56"/>
      <c r="N11" s="20">
        <f>N9*M11</f>
        <v>0</v>
      </c>
      <c r="O11" s="18"/>
      <c r="P11" s="16"/>
    </row>
    <row r="12" spans="1:17" ht="13" customHeight="1" x14ac:dyDescent="0.25">
      <c r="A12" s="170" t="s">
        <v>12</v>
      </c>
      <c r="B12" s="171"/>
      <c r="C12" s="172"/>
      <c r="D12" s="73"/>
      <c r="E12" s="19">
        <f>SUM(N23:N26)</f>
        <v>0</v>
      </c>
      <c r="F12" s="15"/>
      <c r="G12" s="16"/>
      <c r="H12" s="4"/>
      <c r="I12" s="174"/>
      <c r="J12" s="148" t="s">
        <v>13</v>
      </c>
      <c r="K12" s="149"/>
      <c r="L12" s="150"/>
      <c r="M12" s="22"/>
      <c r="N12" s="57"/>
      <c r="O12" s="18"/>
      <c r="P12" s="16"/>
    </row>
    <row r="13" spans="1:17" ht="13" customHeight="1" x14ac:dyDescent="0.25">
      <c r="A13" s="185" t="s">
        <v>14</v>
      </c>
      <c r="B13" s="186"/>
      <c r="C13" s="187"/>
      <c r="D13" s="183">
        <f>SUM(E9:E12)</f>
        <v>0</v>
      </c>
      <c r="E13" s="184"/>
      <c r="F13" s="15"/>
      <c r="G13" s="16"/>
      <c r="H13" s="4"/>
      <c r="I13" s="174"/>
      <c r="J13" s="148" t="s">
        <v>119</v>
      </c>
      <c r="K13" s="149"/>
      <c r="L13" s="150"/>
      <c r="M13" s="22"/>
      <c r="N13" s="58"/>
      <c r="O13" s="18"/>
      <c r="P13" s="16"/>
    </row>
    <row r="14" spans="1:17" ht="13" customHeight="1" thickBot="1" x14ac:dyDescent="0.3">
      <c r="A14" s="170" t="s">
        <v>15</v>
      </c>
      <c r="B14" s="171"/>
      <c r="C14" s="172"/>
      <c r="D14" s="74"/>
      <c r="E14" s="19">
        <f>D13*D14</f>
        <v>0</v>
      </c>
      <c r="F14" s="146"/>
      <c r="G14" s="147"/>
      <c r="H14" s="4"/>
      <c r="I14" s="174"/>
      <c r="J14" s="148" t="s">
        <v>120</v>
      </c>
      <c r="K14" s="149"/>
      <c r="L14" s="150"/>
      <c r="M14" s="22"/>
      <c r="N14" s="58"/>
      <c r="O14" s="18"/>
      <c r="P14" s="16"/>
      <c r="Q14" s="3"/>
    </row>
    <row r="15" spans="1:17" ht="13" customHeight="1" thickBot="1" x14ac:dyDescent="0.3">
      <c r="A15" s="170" t="s">
        <v>16</v>
      </c>
      <c r="B15" s="171"/>
      <c r="C15" s="172"/>
      <c r="D15" s="74"/>
      <c r="E15" s="19">
        <f>D15*(D13+E14)</f>
        <v>0</v>
      </c>
      <c r="F15" s="15"/>
      <c r="G15" s="16"/>
      <c r="H15" s="4"/>
      <c r="I15" s="175"/>
      <c r="J15" s="199" t="s">
        <v>121</v>
      </c>
      <c r="K15" s="200"/>
      <c r="L15" s="201"/>
      <c r="M15" s="23"/>
      <c r="N15" s="59"/>
      <c r="O15" s="140" t="s">
        <v>91</v>
      </c>
      <c r="P15" s="142" t="s">
        <v>90</v>
      </c>
      <c r="Q15" s="144" t="s">
        <v>89</v>
      </c>
    </row>
    <row r="16" spans="1:17" ht="13" customHeight="1" thickBot="1" x14ac:dyDescent="0.3">
      <c r="A16" s="185" t="s">
        <v>17</v>
      </c>
      <c r="B16" s="186"/>
      <c r="C16" s="187"/>
      <c r="D16" s="183">
        <f>SUM(E14:E15)</f>
        <v>0</v>
      </c>
      <c r="E16" s="184"/>
      <c r="F16" s="15"/>
      <c r="G16" s="16"/>
      <c r="H16" s="4"/>
      <c r="I16" s="173" t="s">
        <v>18</v>
      </c>
      <c r="J16" s="202" t="s">
        <v>19</v>
      </c>
      <c r="K16" s="203"/>
      <c r="L16" s="204"/>
      <c r="M16" s="24"/>
      <c r="N16" s="91">
        <f>IF(O17=0,0,((P17*O17)*Q17)-(N9*0.06))</f>
        <v>0</v>
      </c>
      <c r="O16" s="141"/>
      <c r="P16" s="143"/>
      <c r="Q16" s="145"/>
    </row>
    <row r="17" spans="1:17" ht="13" customHeight="1" thickBot="1" x14ac:dyDescent="0.3">
      <c r="A17" s="185" t="s">
        <v>20</v>
      </c>
      <c r="B17" s="186"/>
      <c r="C17" s="187"/>
      <c r="D17" s="183">
        <f>D13+D16</f>
        <v>0</v>
      </c>
      <c r="E17" s="184"/>
      <c r="F17" s="181"/>
      <c r="G17" s="182"/>
      <c r="H17" s="4"/>
      <c r="I17" s="174"/>
      <c r="J17" s="148" t="s">
        <v>21</v>
      </c>
      <c r="K17" s="149"/>
      <c r="L17" s="150"/>
      <c r="M17" s="22"/>
      <c r="N17" s="58"/>
      <c r="O17" s="60"/>
      <c r="P17" s="61"/>
      <c r="Q17" s="62"/>
    </row>
    <row r="18" spans="1:17" ht="13" customHeight="1" thickBot="1" x14ac:dyDescent="0.3">
      <c r="A18" s="191" t="s">
        <v>22</v>
      </c>
      <c r="B18" s="192"/>
      <c r="C18" s="193"/>
      <c r="D18" s="75">
        <f>N35</f>
        <v>0</v>
      </c>
      <c r="E18" s="25">
        <f>((D13+D16)/(1-N35))*D18</f>
        <v>0</v>
      </c>
      <c r="F18" s="181"/>
      <c r="G18" s="182"/>
      <c r="H18" s="4"/>
      <c r="I18" s="174"/>
      <c r="J18" s="148" t="s">
        <v>23</v>
      </c>
      <c r="K18" s="149"/>
      <c r="L18" s="150"/>
      <c r="M18" s="22"/>
      <c r="N18" s="58"/>
      <c r="O18" s="18"/>
      <c r="P18" s="16"/>
      <c r="Q18" s="3"/>
    </row>
    <row r="19" spans="1:17" ht="13" customHeight="1" thickTop="1" thickBot="1" x14ac:dyDescent="0.3">
      <c r="A19" s="188" t="s">
        <v>24</v>
      </c>
      <c r="B19" s="189"/>
      <c r="C19" s="190"/>
      <c r="D19" s="194">
        <f>D17+E18</f>
        <v>0</v>
      </c>
      <c r="E19" s="195"/>
      <c r="F19" s="15"/>
      <c r="G19" s="16"/>
      <c r="H19" s="4"/>
      <c r="I19" s="174"/>
      <c r="J19" s="148" t="s">
        <v>25</v>
      </c>
      <c r="K19" s="149"/>
      <c r="L19" s="150"/>
      <c r="M19" s="22"/>
      <c r="N19" s="58"/>
      <c r="O19" s="205"/>
      <c r="P19" s="206"/>
      <c r="Q19" s="3"/>
    </row>
    <row r="20" spans="1:17" ht="13" customHeight="1" thickTop="1" thickBot="1" x14ac:dyDescent="0.3">
      <c r="A20" s="176" t="s">
        <v>26</v>
      </c>
      <c r="B20" s="177"/>
      <c r="C20" s="178"/>
      <c r="D20" s="179">
        <f>IF(D19=0,0,D19/E9)</f>
        <v>0</v>
      </c>
      <c r="E20" s="180" t="e">
        <f>D19+#REF!</f>
        <v>#REF!</v>
      </c>
      <c r="F20" s="181"/>
      <c r="G20" s="182"/>
      <c r="H20" s="4"/>
      <c r="I20" s="174"/>
      <c r="J20" s="148" t="s">
        <v>27</v>
      </c>
      <c r="K20" s="149"/>
      <c r="L20" s="150"/>
      <c r="M20" s="22"/>
      <c r="N20" s="58"/>
      <c r="O20" s="15"/>
      <c r="P20" s="26"/>
    </row>
    <row r="21" spans="1:17" ht="13" customHeight="1" x14ac:dyDescent="0.25">
      <c r="A21" s="71" t="s">
        <v>28</v>
      </c>
      <c r="B21" s="4"/>
      <c r="C21" s="4"/>
      <c r="D21" s="28"/>
      <c r="E21" s="4"/>
      <c r="F21" s="182"/>
      <c r="G21" s="182"/>
      <c r="H21" s="4"/>
      <c r="I21" s="174"/>
      <c r="J21" s="148" t="s">
        <v>124</v>
      </c>
      <c r="K21" s="149"/>
      <c r="L21" s="150"/>
      <c r="M21" s="22"/>
      <c r="N21" s="63"/>
      <c r="O21" s="15"/>
      <c r="P21" s="26"/>
    </row>
    <row r="22" spans="1:17" ht="13" customHeight="1" thickBot="1" x14ac:dyDescent="0.3">
      <c r="A22" s="71" t="s">
        <v>29</v>
      </c>
      <c r="B22" s="4"/>
      <c r="C22" s="4"/>
      <c r="D22" s="28"/>
      <c r="E22" s="4"/>
      <c r="F22" s="4"/>
      <c r="G22" s="4"/>
      <c r="H22" s="3"/>
      <c r="I22" s="175"/>
      <c r="J22" s="199" t="s">
        <v>114</v>
      </c>
      <c r="K22" s="200"/>
      <c r="L22" s="201"/>
      <c r="M22" s="23"/>
      <c r="N22" s="59"/>
      <c r="O22" s="181"/>
      <c r="P22" s="182"/>
    </row>
    <row r="23" spans="1:17" ht="13" customHeight="1" x14ac:dyDescent="0.25">
      <c r="A23" s="71" t="s">
        <v>30</v>
      </c>
      <c r="B23" s="4"/>
      <c r="C23" s="4"/>
      <c r="D23" s="28"/>
      <c r="E23" s="4"/>
      <c r="F23" s="4"/>
      <c r="G23" s="4"/>
      <c r="H23" s="3"/>
      <c r="I23" s="173" t="s">
        <v>31</v>
      </c>
      <c r="J23" s="202" t="s">
        <v>32</v>
      </c>
      <c r="K23" s="203"/>
      <c r="L23" s="204"/>
      <c r="M23" s="24"/>
      <c r="N23" s="57"/>
      <c r="O23" s="181"/>
      <c r="P23" s="182"/>
    </row>
    <row r="24" spans="1:17" ht="13" customHeight="1" x14ac:dyDescent="0.25">
      <c r="A24" s="71" t="s">
        <v>33</v>
      </c>
      <c r="B24" s="4"/>
      <c r="C24" s="4"/>
      <c r="D24" s="28"/>
      <c r="E24" s="4"/>
      <c r="F24" s="4"/>
      <c r="G24" s="4"/>
      <c r="H24" s="3"/>
      <c r="I24" s="174"/>
      <c r="J24" s="148" t="s">
        <v>34</v>
      </c>
      <c r="K24" s="149"/>
      <c r="L24" s="150"/>
      <c r="M24" s="22"/>
      <c r="N24" s="58"/>
      <c r="O24" s="15"/>
      <c r="P24" s="16"/>
    </row>
    <row r="25" spans="1:17" ht="13" customHeight="1" x14ac:dyDescent="0.25">
      <c r="A25" s="27"/>
      <c r="B25" s="4"/>
      <c r="C25" s="4"/>
      <c r="D25" s="4"/>
      <c r="E25" s="4"/>
      <c r="F25" s="4"/>
      <c r="G25" s="4"/>
      <c r="H25" s="29"/>
      <c r="I25" s="174"/>
      <c r="J25" s="148" t="s">
        <v>125</v>
      </c>
      <c r="K25" s="149"/>
      <c r="L25" s="150"/>
      <c r="M25" s="22"/>
      <c r="N25" s="58"/>
      <c r="O25" s="181"/>
      <c r="P25" s="182"/>
    </row>
    <row r="26" spans="1:17" ht="13" customHeight="1" thickBot="1" x14ac:dyDescent="0.3">
      <c r="A26" s="27"/>
      <c r="B26" s="4"/>
      <c r="C26" s="4"/>
      <c r="D26" s="4"/>
      <c r="E26" s="4"/>
      <c r="F26" s="4"/>
      <c r="G26" s="4"/>
      <c r="H26" s="4"/>
      <c r="I26" s="175"/>
      <c r="J26" s="199" t="s">
        <v>35</v>
      </c>
      <c r="K26" s="200"/>
      <c r="L26" s="201"/>
      <c r="M26" s="23"/>
      <c r="N26" s="59"/>
      <c r="O26" s="182"/>
      <c r="P26" s="182"/>
    </row>
    <row r="27" spans="1:17" ht="13" customHeight="1" thickBot="1" x14ac:dyDescent="0.3">
      <c r="A27" s="3"/>
      <c r="B27" s="4"/>
      <c r="C27" s="4"/>
      <c r="D27" s="4"/>
      <c r="E27" s="4"/>
      <c r="F27" s="4"/>
      <c r="G27" s="4"/>
      <c r="H27" s="4"/>
      <c r="I27" s="236" t="s">
        <v>117</v>
      </c>
      <c r="J27" s="237"/>
      <c r="K27" s="237"/>
      <c r="L27" s="238"/>
      <c r="M27" s="228">
        <f>SUM(N9:N26)</f>
        <v>0</v>
      </c>
      <c r="N27" s="229"/>
      <c r="O27" s="3"/>
      <c r="P27" s="3"/>
    </row>
    <row r="28" spans="1:17" ht="13" customHeight="1" x14ac:dyDescent="0.25">
      <c r="A28" s="27"/>
      <c r="B28" s="4"/>
      <c r="C28" s="4"/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/>
    </row>
    <row r="29" spans="1:17" ht="17.149999999999999" customHeight="1" thickBot="1" x14ac:dyDescent="0.3">
      <c r="A29" s="30" t="s">
        <v>36</v>
      </c>
      <c r="B29" s="30"/>
      <c r="C29" s="30"/>
      <c r="D29" s="30"/>
      <c r="E29" s="30"/>
      <c r="F29" s="4"/>
      <c r="G29" s="4"/>
      <c r="H29" s="21"/>
      <c r="I29" s="21"/>
      <c r="J29" s="21"/>
      <c r="K29" s="21"/>
      <c r="L29" s="30" t="s">
        <v>37</v>
      </c>
      <c r="M29" s="21"/>
      <c r="N29" s="21"/>
      <c r="O29" s="21"/>
      <c r="P29" s="21"/>
      <c r="Q29" s="3"/>
    </row>
    <row r="30" spans="1:17" ht="17.149999999999999" customHeight="1" thickBot="1" x14ac:dyDescent="0.3">
      <c r="A30" s="233" t="s">
        <v>38</v>
      </c>
      <c r="B30" s="235"/>
      <c r="C30" s="233" t="s">
        <v>39</v>
      </c>
      <c r="D30" s="234"/>
      <c r="E30" s="235"/>
      <c r="F30" s="233" t="s">
        <v>40</v>
      </c>
      <c r="G30" s="234"/>
      <c r="H30" s="234"/>
      <c r="I30" s="234"/>
      <c r="J30" s="235"/>
      <c r="K30" s="31"/>
      <c r="L30" s="233" t="s">
        <v>41</v>
      </c>
      <c r="M30" s="235"/>
      <c r="N30" s="32" t="s">
        <v>42</v>
      </c>
      <c r="O30" s="3"/>
      <c r="P30" s="3"/>
      <c r="Q30" s="3"/>
    </row>
    <row r="31" spans="1:17" ht="13" customHeight="1" thickBot="1" x14ac:dyDescent="0.3">
      <c r="A31" s="108" t="s">
        <v>92</v>
      </c>
      <c r="B31" s="114">
        <v>0.2</v>
      </c>
      <c r="C31" s="245" t="s">
        <v>43</v>
      </c>
      <c r="D31" s="248"/>
      <c r="E31" s="76">
        <v>8.3299999999999999E-2</v>
      </c>
      <c r="F31" s="243" t="s">
        <v>44</v>
      </c>
      <c r="G31" s="244"/>
      <c r="H31" s="244"/>
      <c r="I31" s="245"/>
      <c r="J31" s="67"/>
      <c r="K31" s="34"/>
      <c r="L31" s="275" t="s">
        <v>115</v>
      </c>
      <c r="M31" s="276"/>
      <c r="N31" s="64"/>
      <c r="O31" s="3"/>
      <c r="P31" s="3"/>
      <c r="Q31" s="3"/>
    </row>
    <row r="32" spans="1:17" ht="13" customHeight="1" thickTop="1" x14ac:dyDescent="0.25">
      <c r="A32" s="103" t="s">
        <v>93</v>
      </c>
      <c r="B32" s="68">
        <v>1.4999999999999999E-2</v>
      </c>
      <c r="C32" s="105" t="s">
        <v>99</v>
      </c>
      <c r="D32" s="106"/>
      <c r="E32" s="68"/>
      <c r="F32" s="266" t="s">
        <v>88</v>
      </c>
      <c r="G32" s="267"/>
      <c r="H32" s="267"/>
      <c r="I32" s="268"/>
      <c r="J32" s="38">
        <f>B36*J31</f>
        <v>0</v>
      </c>
      <c r="K32" s="34"/>
      <c r="L32" s="224" t="s">
        <v>45</v>
      </c>
      <c r="M32" s="225"/>
      <c r="N32" s="65"/>
      <c r="O32" s="3"/>
      <c r="P32" s="3"/>
      <c r="Q32" s="3"/>
    </row>
    <row r="33" spans="1:17" ht="13" customHeight="1" thickBot="1" x14ac:dyDescent="0.3">
      <c r="A33" s="103" t="s">
        <v>94</v>
      </c>
      <c r="B33" s="68">
        <v>0.01</v>
      </c>
      <c r="C33" s="266" t="s">
        <v>100</v>
      </c>
      <c r="D33" s="268"/>
      <c r="E33" s="77">
        <v>0.1111</v>
      </c>
      <c r="F33" s="213" t="s">
        <v>47</v>
      </c>
      <c r="G33" s="214"/>
      <c r="H33" s="214"/>
      <c r="I33" s="215"/>
      <c r="J33" s="39">
        <f>(((0.08*0.5*0.9*(1+(5/56)+(5/56)+(1/3)*(5/56)))))</f>
        <v>4.3499999999999997E-2</v>
      </c>
      <c r="K33" s="40"/>
      <c r="L33" s="224" t="s">
        <v>46</v>
      </c>
      <c r="M33" s="225"/>
      <c r="N33" s="65"/>
      <c r="O33" s="3"/>
      <c r="P33" s="3"/>
      <c r="Q33" s="3"/>
    </row>
    <row r="34" spans="1:17" ht="13" customHeight="1" thickBot="1" x14ac:dyDescent="0.3">
      <c r="A34" s="103" t="s">
        <v>95</v>
      </c>
      <c r="B34" s="68">
        <v>2E-3</v>
      </c>
      <c r="C34" s="268" t="s">
        <v>101</v>
      </c>
      <c r="D34" s="269"/>
      <c r="E34" s="78"/>
      <c r="F34" s="210" t="s">
        <v>50</v>
      </c>
      <c r="G34" s="211"/>
      <c r="H34" s="211"/>
      <c r="I34" s="212"/>
      <c r="J34" s="41">
        <f>SUM(J31:J33)</f>
        <v>4.3499999999999997E-2</v>
      </c>
      <c r="K34" s="40"/>
      <c r="L34" s="226" t="s">
        <v>48</v>
      </c>
      <c r="M34" s="227"/>
      <c r="N34" s="66"/>
      <c r="O34" s="3"/>
      <c r="P34" s="3"/>
      <c r="Q34" s="3"/>
    </row>
    <row r="35" spans="1:17" ht="13" customHeight="1" thickBot="1" x14ac:dyDescent="0.3">
      <c r="A35" s="103" t="s">
        <v>96</v>
      </c>
      <c r="B35" s="68">
        <v>2.5000000000000001E-2</v>
      </c>
      <c r="C35" s="105" t="s">
        <v>49</v>
      </c>
      <c r="D35" s="106"/>
      <c r="E35" s="78"/>
      <c r="F35" s="104"/>
      <c r="G35" s="88"/>
      <c r="H35" s="88"/>
      <c r="I35" s="88"/>
      <c r="J35" s="88"/>
      <c r="K35" s="40"/>
      <c r="L35" s="210" t="s">
        <v>51</v>
      </c>
      <c r="M35" s="230"/>
      <c r="N35" s="42">
        <f>SUM(N31:N34)</f>
        <v>0</v>
      </c>
      <c r="O35" s="3"/>
      <c r="P35" s="3"/>
      <c r="Q35" s="3"/>
    </row>
    <row r="36" spans="1:17" ht="13" customHeight="1" thickBot="1" x14ac:dyDescent="0.3">
      <c r="A36" s="103" t="s">
        <v>97</v>
      </c>
      <c r="B36" s="68">
        <v>0.08</v>
      </c>
      <c r="C36" s="105" t="s">
        <v>102</v>
      </c>
      <c r="D36" s="106"/>
      <c r="E36" s="68"/>
      <c r="F36" s="89"/>
      <c r="G36" s="90"/>
      <c r="H36" s="90"/>
      <c r="I36" s="90"/>
      <c r="J36" s="90"/>
      <c r="K36" s="40"/>
      <c r="L36" s="4"/>
      <c r="M36" s="4"/>
      <c r="N36" s="4"/>
      <c r="O36" s="4"/>
      <c r="P36" s="4"/>
      <c r="Q36" s="3"/>
    </row>
    <row r="37" spans="1:17" ht="13" customHeight="1" thickBot="1" x14ac:dyDescent="0.3">
      <c r="A37" s="103" t="s">
        <v>53</v>
      </c>
      <c r="B37" s="68"/>
      <c r="C37" s="105" t="s">
        <v>103</v>
      </c>
      <c r="D37" s="106"/>
      <c r="E37" s="78"/>
      <c r="F37" s="233" t="s">
        <v>52</v>
      </c>
      <c r="G37" s="234"/>
      <c r="H37" s="234"/>
      <c r="I37" s="234"/>
      <c r="J37" s="235"/>
      <c r="K37" s="40"/>
      <c r="L37" s="4"/>
      <c r="M37" s="4"/>
      <c r="N37" s="4"/>
      <c r="O37" s="4"/>
      <c r="P37" s="4"/>
      <c r="Q37" s="3"/>
    </row>
    <row r="38" spans="1:17" ht="13" customHeight="1" thickBot="1" x14ac:dyDescent="0.3">
      <c r="A38" s="43" t="s">
        <v>98</v>
      </c>
      <c r="B38" s="69">
        <v>6.0000000000000001E-3</v>
      </c>
      <c r="C38" s="246" t="s">
        <v>55</v>
      </c>
      <c r="D38" s="247"/>
      <c r="E38" s="69"/>
      <c r="F38" s="240" t="s">
        <v>54</v>
      </c>
      <c r="G38" s="241"/>
      <c r="H38" s="241"/>
      <c r="I38" s="242"/>
      <c r="J38" s="44">
        <f>B39*E39</f>
        <v>6.5707200000000021E-2</v>
      </c>
      <c r="K38" s="40"/>
      <c r="L38" s="1" t="s">
        <v>104</v>
      </c>
      <c r="M38" s="4"/>
      <c r="N38" s="4"/>
      <c r="O38" s="4"/>
      <c r="P38" s="4"/>
      <c r="Q38" s="3"/>
    </row>
    <row r="39" spans="1:17" ht="13" customHeight="1" thickBot="1" x14ac:dyDescent="0.3">
      <c r="A39" s="98" t="s">
        <v>56</v>
      </c>
      <c r="B39" s="41">
        <f>SUM(B31:B38)</f>
        <v>0.33800000000000008</v>
      </c>
      <c r="C39" s="210" t="s">
        <v>57</v>
      </c>
      <c r="D39" s="212"/>
      <c r="E39" s="41">
        <f>SUM(E31:E38)</f>
        <v>0.19440000000000002</v>
      </c>
      <c r="F39" s="210" t="s">
        <v>58</v>
      </c>
      <c r="G39" s="211"/>
      <c r="H39" s="211"/>
      <c r="I39" s="212"/>
      <c r="J39" s="41">
        <f>SUM(J38:J38)</f>
        <v>6.5707200000000021E-2</v>
      </c>
      <c r="K39" s="45"/>
      <c r="L39" s="2" t="s">
        <v>106</v>
      </c>
      <c r="M39" s="4"/>
      <c r="N39" s="4"/>
      <c r="O39" s="4"/>
      <c r="P39" s="4"/>
      <c r="Q39" s="3"/>
    </row>
    <row r="40" spans="1:17" ht="13" customHeight="1" thickBot="1" x14ac:dyDescent="0.3">
      <c r="A40" s="46"/>
      <c r="B40" s="45"/>
      <c r="C40" s="46"/>
      <c r="D40" s="46"/>
      <c r="E40" s="46"/>
      <c r="F40" s="45"/>
      <c r="G40" s="46"/>
      <c r="H40" s="46"/>
      <c r="I40" s="46"/>
      <c r="J40" s="45"/>
      <c r="K40" s="45"/>
      <c r="L40" s="2" t="s">
        <v>105</v>
      </c>
      <c r="M40" s="4"/>
      <c r="N40" s="4"/>
      <c r="O40" s="4"/>
      <c r="P40" s="4"/>
      <c r="Q40" s="3"/>
    </row>
    <row r="41" spans="1:17" ht="13" customHeight="1" thickBot="1" x14ac:dyDescent="0.3">
      <c r="A41" s="48" t="s">
        <v>59</v>
      </c>
      <c r="B41" s="49"/>
      <c r="C41" s="49"/>
      <c r="D41" s="49"/>
      <c r="E41" s="49"/>
      <c r="F41" s="49"/>
      <c r="G41" s="49"/>
      <c r="H41" s="49"/>
      <c r="I41" s="49"/>
      <c r="J41" s="50">
        <f>B39+E39+J34+J39</f>
        <v>0.64160720000000016</v>
      </c>
      <c r="K41" s="21"/>
      <c r="L41" s="21"/>
      <c r="M41" s="21"/>
      <c r="N41" s="21"/>
      <c r="O41" s="21"/>
      <c r="P41" s="47"/>
      <c r="Q41" s="3"/>
    </row>
    <row r="42" spans="1:17" ht="13" customHeight="1" thickBot="1" x14ac:dyDescent="0.3">
      <c r="A42" s="4"/>
      <c r="B42" s="4"/>
      <c r="C42" s="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ht="39" customHeight="1" thickBot="1" x14ac:dyDescent="0.4">
      <c r="A43" s="97" t="s">
        <v>60</v>
      </c>
      <c r="B43" s="51"/>
      <c r="C43" s="51"/>
      <c r="D43" s="52"/>
      <c r="E43" s="51"/>
      <c r="F43" s="51"/>
      <c r="G43" s="51"/>
      <c r="H43" s="4"/>
      <c r="I43" s="218" t="s">
        <v>116</v>
      </c>
      <c r="J43" s="219"/>
      <c r="K43" s="219"/>
      <c r="L43" s="219"/>
      <c r="M43" s="219"/>
      <c r="N43" s="220"/>
      <c r="O43" s="4"/>
      <c r="P43" s="4"/>
      <c r="Q43" s="3"/>
    </row>
    <row r="44" spans="1:17" ht="39" customHeight="1" thickBot="1" x14ac:dyDescent="0.3">
      <c r="A44" s="233" t="s">
        <v>2</v>
      </c>
      <c r="B44" s="270"/>
      <c r="C44" s="107" t="s">
        <v>61</v>
      </c>
      <c r="D44" s="107" t="s">
        <v>62</v>
      </c>
      <c r="E44" s="107" t="s">
        <v>63</v>
      </c>
      <c r="F44" s="271" t="s">
        <v>64</v>
      </c>
      <c r="G44" s="166"/>
      <c r="H44" s="4"/>
      <c r="I44" s="272" t="s">
        <v>126</v>
      </c>
      <c r="J44" s="273"/>
      <c r="K44" s="273"/>
      <c r="L44" s="273"/>
      <c r="M44" s="274"/>
      <c r="N44" s="92"/>
      <c r="O44" s="4"/>
      <c r="P44" s="4"/>
      <c r="Q44" s="3"/>
    </row>
    <row r="45" spans="1:17" ht="20.149999999999999" customHeight="1" thickBot="1" x14ac:dyDescent="0.3">
      <c r="A45" s="216" t="str">
        <f>D7</f>
        <v>Operador de Qualidade e Treinamento Bilíngue (05h às 22h)</v>
      </c>
      <c r="B45" s="217"/>
      <c r="C45" s="70"/>
      <c r="D45" s="70"/>
      <c r="E45" s="53">
        <f>D19</f>
        <v>0</v>
      </c>
      <c r="F45" s="249"/>
      <c r="G45" s="250"/>
      <c r="H45" s="4"/>
      <c r="I45" s="221" t="s">
        <v>65</v>
      </c>
      <c r="J45" s="222"/>
      <c r="K45" s="222"/>
      <c r="L45" s="222"/>
      <c r="M45" s="223"/>
      <c r="N45" s="93"/>
      <c r="O45" s="4"/>
      <c r="P45" s="4"/>
      <c r="Q45" s="3"/>
    </row>
    <row r="46" spans="1:17" ht="18" customHeight="1" thickBot="1" x14ac:dyDescent="0.3">
      <c r="A46" s="255" t="s">
        <v>66</v>
      </c>
      <c r="B46" s="256"/>
      <c r="C46" s="256"/>
      <c r="D46" s="256"/>
      <c r="E46" s="257"/>
      <c r="F46" s="251">
        <f>IF(D45=0,0,ROUND(((E45/D45)*F45),2))</f>
        <v>0</v>
      </c>
      <c r="G46" s="252"/>
      <c r="H46" s="4"/>
      <c r="I46" s="221" t="s">
        <v>67</v>
      </c>
      <c r="J46" s="222"/>
      <c r="K46" s="222"/>
      <c r="L46" s="222"/>
      <c r="M46" s="223"/>
      <c r="N46" s="79"/>
      <c r="O46" s="4"/>
      <c r="P46" s="4"/>
      <c r="Q46" s="3"/>
    </row>
    <row r="47" spans="1:17" ht="18" customHeight="1" thickTop="1" thickBot="1" x14ac:dyDescent="0.3">
      <c r="A47" s="207" t="s">
        <v>186</v>
      </c>
      <c r="B47" s="208"/>
      <c r="C47" s="208"/>
      <c r="D47" s="208"/>
      <c r="E47" s="209"/>
      <c r="F47" s="253">
        <f>F46*C45</f>
        <v>0</v>
      </c>
      <c r="G47" s="254"/>
      <c r="H47" s="4"/>
      <c r="I47" s="221" t="s">
        <v>69</v>
      </c>
      <c r="J47" s="222"/>
      <c r="K47" s="222"/>
      <c r="L47" s="222"/>
      <c r="M47" s="223"/>
      <c r="N47" s="94"/>
      <c r="O47" s="4"/>
      <c r="P47" s="4"/>
      <c r="Q47" s="3"/>
    </row>
    <row r="48" spans="1:17" ht="18" customHeight="1" thickTop="1" thickBot="1" x14ac:dyDescent="0.3">
      <c r="A48" s="261" t="s">
        <v>187</v>
      </c>
      <c r="B48" s="262"/>
      <c r="C48" s="262"/>
      <c r="D48" s="262"/>
      <c r="E48" s="263"/>
      <c r="F48" s="264">
        <f>F47*N48</f>
        <v>0</v>
      </c>
      <c r="G48" s="265"/>
      <c r="H48" s="4"/>
      <c r="I48" s="258" t="s">
        <v>71</v>
      </c>
      <c r="J48" s="259"/>
      <c r="K48" s="259"/>
      <c r="L48" s="259"/>
      <c r="M48" s="260"/>
      <c r="N48" s="95">
        <v>24</v>
      </c>
      <c r="O48" s="3"/>
      <c r="P48" s="3"/>
      <c r="Q48" s="3"/>
    </row>
    <row r="49" spans="1:17" ht="15" customHeight="1" x14ac:dyDescent="0.25">
      <c r="A49" s="4"/>
      <c r="B49" s="4"/>
      <c r="C49" s="28"/>
      <c r="D49" s="4"/>
      <c r="E49" s="4"/>
      <c r="F49" s="3"/>
      <c r="G49" s="3"/>
      <c r="H49" s="4"/>
      <c r="O49" s="3"/>
      <c r="P49" s="3"/>
      <c r="Q49" s="101" t="s">
        <v>128</v>
      </c>
    </row>
    <row r="50" spans="1:17" ht="16.5" customHeight="1" x14ac:dyDescent="0.25">
      <c r="A50" s="239" t="s">
        <v>122</v>
      </c>
      <c r="B50" s="239"/>
      <c r="C50" s="239"/>
      <c r="D50" s="239"/>
      <c r="E50" s="239"/>
      <c r="F50" s="3"/>
      <c r="G50" s="3"/>
      <c r="H50" s="54"/>
      <c r="O50" s="3"/>
      <c r="P50" s="3"/>
      <c r="Q50" s="3"/>
    </row>
    <row r="51" spans="1:17" ht="17.149999999999999" customHeight="1" x14ac:dyDescent="0.25">
      <c r="H51" s="4"/>
      <c r="O51" s="3"/>
      <c r="P51" s="3"/>
      <c r="Q51" s="3"/>
    </row>
    <row r="52" spans="1:17" ht="15" customHeigh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O54" s="3"/>
      <c r="P54" s="3"/>
      <c r="Q54" s="3"/>
    </row>
    <row r="60" spans="1:17" ht="15" customHeight="1" x14ac:dyDescent="0.25"/>
  </sheetData>
  <sheetProtection algorithmName="SHA-512" hashValue="TdPLMxHa9tefqZqp+CSehIEPUdjrRuRC0iWKn7Gixrw554GKV+K+V/lid6aNs2ITGqMEKWbhfNzni1tpl9zEoQ==" saltValue="2DI44h3RMxgD3FYMGvj1yQ==" spinCount="100000" sheet="1" selectLockedCells="1"/>
  <protectedRanges>
    <protectedRange algorithmName="SHA-512" hashValue="PXLxX15WoldHe1+qcfmA0xvllLBRj+FZATgLzhHT4Bya/ZDL5x8H9RTeF7gBbVS3M661HAKTegqTLstKFkHMNw==" saltValue="6krggmxV3J1INjCZQnUZJA==" spinCount="100000" sqref="D7" name="Intervalo1"/>
  </protectedRanges>
  <mergeCells count="102">
    <mergeCell ref="J2:Q2"/>
    <mergeCell ref="A3:Q3"/>
    <mergeCell ref="A5:G5"/>
    <mergeCell ref="A6:E6"/>
    <mergeCell ref="I6:N6"/>
    <mergeCell ref="A7:C8"/>
    <mergeCell ref="D7:E7"/>
    <mergeCell ref="F7:G7"/>
    <mergeCell ref="I7:L8"/>
    <mergeCell ref="M7:N7"/>
    <mergeCell ref="A13:C13"/>
    <mergeCell ref="D13:E13"/>
    <mergeCell ref="J13:L13"/>
    <mergeCell ref="A14:C14"/>
    <mergeCell ref="F14:G14"/>
    <mergeCell ref="J14:L14"/>
    <mergeCell ref="O7:P7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5:C15"/>
    <mergeCell ref="J15:L15"/>
    <mergeCell ref="O15:O16"/>
    <mergeCell ref="P15:P16"/>
    <mergeCell ref="Q15:Q16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19</vt:i4>
      </vt:variant>
    </vt:vector>
  </HeadingPairs>
  <TitlesOfParts>
    <vt:vector size="38" baseType="lpstr">
      <vt:lpstr>Oper Tele 5h às 22h</vt:lpstr>
      <vt:lpstr>Oper Tele 22h às 5h</vt:lpstr>
      <vt:lpstr>Oper Tel Bilingue 5h às 22h </vt:lpstr>
      <vt:lpstr>Oper Tel Bilingue 22h às 5h </vt:lpstr>
      <vt:lpstr>Oper Tel Certificado 5h às 22h</vt:lpstr>
      <vt:lpstr>Ope Tel Certificado 22h às 5h </vt:lpstr>
      <vt:lpstr>Ope Qual e Treinam 5h às 22h</vt:lpstr>
      <vt:lpstr>Oper Qual e Treinam 22h às 5h</vt:lpstr>
      <vt:lpstr>Oper Qual e Trei Bil 5h às 22h </vt:lpstr>
      <vt:lpstr>Oper Qual e Trei Bil 22 às 5h</vt:lpstr>
      <vt:lpstr>Líder de Tele 5h às 22h</vt:lpstr>
      <vt:lpstr>Líder de Tele 22h às 5h </vt:lpstr>
      <vt:lpstr>Líder Tele Bilíngue 5h às 22h</vt:lpstr>
      <vt:lpstr>Líder Tele Bilíngue 22h às 5h</vt:lpstr>
      <vt:lpstr>Líder de Qual e Trein 5h às 22h</vt:lpstr>
      <vt:lpstr>Líder de Qual e Trein 22h às 5h</vt:lpstr>
      <vt:lpstr>Líder de Apoio 5 às 22h</vt:lpstr>
      <vt:lpstr>Líder de Apoio 22 às 5h </vt:lpstr>
      <vt:lpstr>Consolidação</vt:lpstr>
      <vt:lpstr>Consolidação!Area_de_impressao</vt:lpstr>
      <vt:lpstr>'Líder de Apoio 22 às 5h '!Area_de_impressao</vt:lpstr>
      <vt:lpstr>'Líder de Apoio 5 às 22h'!Area_de_impressao</vt:lpstr>
      <vt:lpstr>'Líder de Qual e Trein 22h às 5h'!Area_de_impressao</vt:lpstr>
      <vt:lpstr>'Líder de Qual e Trein 5h às 22h'!Area_de_impressao</vt:lpstr>
      <vt:lpstr>'Líder de Tele 22h às 5h '!Area_de_impressao</vt:lpstr>
      <vt:lpstr>'Líder de Tele 5h às 22h'!Area_de_impressao</vt:lpstr>
      <vt:lpstr>'Líder Tele Bilíngue 22h às 5h'!Area_de_impressao</vt:lpstr>
      <vt:lpstr>'Líder Tele Bilíngue 5h às 22h'!Area_de_impressao</vt:lpstr>
      <vt:lpstr>'Ope Qual e Treinam 5h às 22h'!Area_de_impressao</vt:lpstr>
      <vt:lpstr>'Ope Tel Certificado 22h às 5h '!Area_de_impressao</vt:lpstr>
      <vt:lpstr>'Oper Qual e Trei Bil 22 às 5h'!Area_de_impressao</vt:lpstr>
      <vt:lpstr>'Oper Qual e Trei Bil 5h às 22h '!Area_de_impressao</vt:lpstr>
      <vt:lpstr>'Oper Qual e Treinam 22h às 5h'!Area_de_impressao</vt:lpstr>
      <vt:lpstr>'Oper Tel Bilingue 22h às 5h '!Area_de_impressao</vt:lpstr>
      <vt:lpstr>'Oper Tel Bilingue 5h às 22h '!Area_de_impressao</vt:lpstr>
      <vt:lpstr>'Oper Tel Certificado 5h às 22h'!Area_de_impressao</vt:lpstr>
      <vt:lpstr>'Oper Tele 22h às 5h'!Area_de_impressao</vt:lpstr>
      <vt:lpstr>'Oper Tele 5h às 22h'!Area_de_impressao</vt:lpstr>
    </vt:vector>
  </TitlesOfParts>
  <Manager/>
  <Company>Banco Central do Brasil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Italo Augusto Dias de Souza</cp:lastModifiedBy>
  <cp:revision/>
  <cp:lastPrinted>2021-05-18T17:48:59Z</cp:lastPrinted>
  <dcterms:created xsi:type="dcterms:W3CDTF">2007-01-19T11:01:04Z</dcterms:created>
  <dcterms:modified xsi:type="dcterms:W3CDTF">2021-06-18T21:22:36Z</dcterms:modified>
  <cp:category/>
  <cp:contentStatus/>
</cp:coreProperties>
</file>