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italo.souza\Desktop\Planilha Posto de Serviço 18.06.2021\"/>
    </mc:Choice>
  </mc:AlternateContent>
  <xr:revisionPtr revIDLastSave="0" documentId="13_ncr:1_{55CA75CF-F99B-4A3B-B7BC-1F3A48D77F75}" xr6:coauthVersionLast="34" xr6:coauthVersionMax="34" xr10:uidLastSave="{00000000-0000-0000-0000-000000000000}"/>
  <workbookProtection workbookAlgorithmName="SHA-512" workbookHashValue="OEy9RVmdkkqM238tkwrzcsPNuoRxZJzKE1M+ykL2Jmhz4Jh540vvwv7ea18LpBH8jgY5wL/7eboTpac1MeUXFA==" workbookSaltValue="FxhFSG1K3F3z9Y5y6CMd1g==" workbookSpinCount="100000" lockStructure="1"/>
  <bookViews>
    <workbookView xWindow="0" yWindow="0" windowWidth="19200" windowHeight="6950" tabRatio="932" activeTab="13" xr2:uid="{00000000-000D-0000-FFFF-FFFF00000000}"/>
  </bookViews>
  <sheets>
    <sheet name="Oper Tele 5h às 22h" sheetId="3" r:id="rId1"/>
    <sheet name="Oper Tele 22h às 5h" sheetId="19" r:id="rId2"/>
    <sheet name="Oper Tel Bilingue 5h às 22h " sheetId="24" r:id="rId3"/>
    <sheet name="Oper Tel Bilingue 22h às 5h " sheetId="26" r:id="rId4"/>
    <sheet name="Oper Tel Certificado 5h às 22h" sheetId="23" r:id="rId5"/>
    <sheet name="Ope Tel Certificado 22h às 5h " sheetId="36" r:id="rId6"/>
    <sheet name="Ope Qual e Treinam 5h às 22h" sheetId="21" r:id="rId7"/>
    <sheet name="Oper Qual e Treinam 22h às 5h" sheetId="20" r:id="rId8"/>
    <sheet name="Oper Qual e Trei Bil 5h às 22h " sheetId="35" r:id="rId9"/>
    <sheet name="Oper Qual e Trei Bil 22 às 5h" sheetId="34" r:id="rId10"/>
    <sheet name="Líder de Tele 5h às 22h" sheetId="33" r:id="rId11"/>
    <sheet name="Líder de Tele 22h às 5h " sheetId="32" r:id="rId12"/>
    <sheet name="Líder Tele Bilíngue 5h às 22h" sheetId="31" r:id="rId13"/>
    <sheet name="Líder Tele Bilíngue 22h às 5h" sheetId="30" r:id="rId14"/>
    <sheet name="Líder de Qual e Trein 5h às 22h" sheetId="29" r:id="rId15"/>
    <sheet name="Líder de Qual e Trein 22h às 5h" sheetId="28" r:id="rId16"/>
    <sheet name="Líder de Apoio 5 às 22h" sheetId="27" r:id="rId17"/>
    <sheet name="Líder de Apoio 22 às 5h " sheetId="37" r:id="rId18"/>
    <sheet name="Consolidação" sheetId="6" r:id="rId19"/>
  </sheets>
  <definedNames>
    <definedName name="_xlnm.Print_Area" localSheetId="18">Consolidação!$A$1:$J$30</definedName>
    <definedName name="_xlnm.Print_Area" localSheetId="17">'Líder de Apoio 22 às 5h '!$A$1:$Q$49</definedName>
    <definedName name="_xlnm.Print_Area" localSheetId="16">'Líder de Apoio 5 às 22h'!$A$1:$Q$49</definedName>
    <definedName name="_xlnm.Print_Area" localSheetId="15">'Líder de Qual e Trein 22h às 5h'!$A$1:$Q$49</definedName>
    <definedName name="_xlnm.Print_Area" localSheetId="14">'Líder de Qual e Trein 5h às 22h'!$A$1:$Q$49</definedName>
    <definedName name="_xlnm.Print_Area" localSheetId="11">'Líder de Tele 22h às 5h '!$A$1:$Q$49</definedName>
    <definedName name="_xlnm.Print_Area" localSheetId="10">'Líder de Tele 5h às 22h'!$A$1:$Q$49</definedName>
    <definedName name="_xlnm.Print_Area" localSheetId="13">'Líder Tele Bilíngue 22h às 5h'!$A$1:$Q$49</definedName>
    <definedName name="_xlnm.Print_Area" localSheetId="12">'Líder Tele Bilíngue 5h às 22h'!$A$1:$Q$49</definedName>
    <definedName name="_xlnm.Print_Area" localSheetId="6">'Ope Qual e Treinam 5h às 22h'!$A$1:$Q$49</definedName>
    <definedName name="_xlnm.Print_Area" localSheetId="5">'Ope Tel Certificado 22h às 5h '!$A$1:$Q$49</definedName>
    <definedName name="_xlnm.Print_Area" localSheetId="9">'Oper Qual e Trei Bil 22 às 5h'!$A$1:$Q$49</definedName>
    <definedName name="_xlnm.Print_Area" localSheetId="8">'Oper Qual e Trei Bil 5h às 22h '!$A$1:$Q$49</definedName>
    <definedName name="_xlnm.Print_Area" localSheetId="7">'Oper Qual e Treinam 22h às 5h'!$A$1:$Q$49</definedName>
    <definedName name="_xlnm.Print_Area" localSheetId="3">'Oper Tel Bilingue 22h às 5h '!$A$1:$Q$49</definedName>
    <definedName name="_xlnm.Print_Area" localSheetId="2">'Oper Tel Bilingue 5h às 22h '!$A$1:$Q$49</definedName>
    <definedName name="_xlnm.Print_Area" localSheetId="4">'Oper Tel Certificado 5h às 22h'!$A$1:$Q$49</definedName>
    <definedName name="_xlnm.Print_Area" localSheetId="1">'Oper Tele 22h às 5h'!$A$1:$Q$49</definedName>
    <definedName name="_xlnm.Print_Area" localSheetId="0">'Oper Tele 5h às 22h'!$A$1:$Q$49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6" l="1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I26" i="6" l="1"/>
  <c r="C25" i="6" l="1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A45" i="37"/>
  <c r="E39" i="37"/>
  <c r="B39" i="37"/>
  <c r="N35" i="37"/>
  <c r="D18" i="37" s="1"/>
  <c r="J33" i="37"/>
  <c r="J32" i="37"/>
  <c r="N16" i="37"/>
  <c r="E11" i="37" s="1"/>
  <c r="E12" i="37"/>
  <c r="N11" i="37"/>
  <c r="N10" i="37"/>
  <c r="M7" i="37"/>
  <c r="A45" i="36"/>
  <c r="E39" i="36"/>
  <c r="B39" i="36"/>
  <c r="N35" i="36"/>
  <c r="D18" i="36" s="1"/>
  <c r="J33" i="36"/>
  <c r="J32" i="36"/>
  <c r="N16" i="36"/>
  <c r="E11" i="36" s="1"/>
  <c r="E12" i="36"/>
  <c r="N11" i="36"/>
  <c r="N10" i="36"/>
  <c r="E9" i="36" s="1"/>
  <c r="M7" i="36"/>
  <c r="A45" i="35"/>
  <c r="E39" i="35"/>
  <c r="B39" i="35"/>
  <c r="J38" i="35" s="1"/>
  <c r="J39" i="35" s="1"/>
  <c r="N35" i="35"/>
  <c r="D18" i="35" s="1"/>
  <c r="J33" i="35"/>
  <c r="J32" i="35"/>
  <c r="N16" i="35"/>
  <c r="E11" i="35" s="1"/>
  <c r="E12" i="35"/>
  <c r="N11" i="35"/>
  <c r="N10" i="35"/>
  <c r="M7" i="35"/>
  <c r="F46" i="34"/>
  <c r="F47" i="34" s="1"/>
  <c r="A45" i="34"/>
  <c r="E39" i="34"/>
  <c r="B39" i="34"/>
  <c r="J38" i="34" s="1"/>
  <c r="J39" i="34" s="1"/>
  <c r="N35" i="34"/>
  <c r="D18" i="34" s="1"/>
  <c r="J33" i="34"/>
  <c r="J32" i="34"/>
  <c r="N16" i="34"/>
  <c r="E11" i="34" s="1"/>
  <c r="E12" i="34"/>
  <c r="N11" i="34"/>
  <c r="N10" i="34"/>
  <c r="M7" i="34"/>
  <c r="A45" i="33"/>
  <c r="E39" i="33"/>
  <c r="B39" i="33"/>
  <c r="N35" i="33"/>
  <c r="D18" i="33" s="1"/>
  <c r="J33" i="33"/>
  <c r="J32" i="33"/>
  <c r="N16" i="33"/>
  <c r="E12" i="33"/>
  <c r="N11" i="33"/>
  <c r="N10" i="33"/>
  <c r="M7" i="33"/>
  <c r="A45" i="32"/>
  <c r="E39" i="32"/>
  <c r="B39" i="32"/>
  <c r="N35" i="32"/>
  <c r="D18" i="32" s="1"/>
  <c r="J33" i="32"/>
  <c r="J32" i="32"/>
  <c r="N16" i="32"/>
  <c r="E11" i="32" s="1"/>
  <c r="E12" i="32"/>
  <c r="N11" i="32"/>
  <c r="N10" i="32"/>
  <c r="M7" i="32"/>
  <c r="A45" i="31"/>
  <c r="E39" i="31"/>
  <c r="B39" i="31"/>
  <c r="N35" i="31"/>
  <c r="D18" i="31" s="1"/>
  <c r="J33" i="31"/>
  <c r="J32" i="31"/>
  <c r="J34" i="31" s="1"/>
  <c r="N16" i="31"/>
  <c r="E11" i="31" s="1"/>
  <c r="E12" i="31"/>
  <c r="N11" i="31"/>
  <c r="N10" i="31"/>
  <c r="M7" i="31"/>
  <c r="A45" i="30"/>
  <c r="E39" i="30"/>
  <c r="B39" i="30"/>
  <c r="N35" i="30"/>
  <c r="D18" i="30" s="1"/>
  <c r="J33" i="30"/>
  <c r="J32" i="30"/>
  <c r="J34" i="30" s="1"/>
  <c r="N16" i="30"/>
  <c r="E11" i="30" s="1"/>
  <c r="E12" i="30"/>
  <c r="N11" i="30"/>
  <c r="N10" i="30"/>
  <c r="M7" i="30"/>
  <c r="A45" i="29"/>
  <c r="E39" i="29"/>
  <c r="B39" i="29"/>
  <c r="N35" i="29"/>
  <c r="J33" i="29"/>
  <c r="J32" i="29"/>
  <c r="D18" i="29"/>
  <c r="N16" i="29"/>
  <c r="E11" i="29" s="1"/>
  <c r="E12" i="29"/>
  <c r="N11" i="29"/>
  <c r="N10" i="29"/>
  <c r="M7" i="29"/>
  <c r="A45" i="28"/>
  <c r="E39" i="28"/>
  <c r="B39" i="28"/>
  <c r="J38" i="28" s="1"/>
  <c r="J39" i="28" s="1"/>
  <c r="N35" i="28"/>
  <c r="D18" i="28" s="1"/>
  <c r="J33" i="28"/>
  <c r="J32" i="28"/>
  <c r="J34" i="28" s="1"/>
  <c r="N16" i="28"/>
  <c r="E11" i="28" s="1"/>
  <c r="E12" i="28"/>
  <c r="N11" i="28"/>
  <c r="N10" i="28"/>
  <c r="M7" i="28"/>
  <c r="A45" i="27"/>
  <c r="E39" i="27"/>
  <c r="B39" i="27"/>
  <c r="N35" i="27"/>
  <c r="D18" i="27" s="1"/>
  <c r="J33" i="27"/>
  <c r="J32" i="27"/>
  <c r="N16" i="27"/>
  <c r="E11" i="27" s="1"/>
  <c r="E12" i="27"/>
  <c r="N11" i="27"/>
  <c r="N10" i="27"/>
  <c r="M7" i="27"/>
  <c r="A45" i="26"/>
  <c r="E39" i="26"/>
  <c r="B39" i="26"/>
  <c r="J38" i="26" s="1"/>
  <c r="J39" i="26" s="1"/>
  <c r="N35" i="26"/>
  <c r="D18" i="26" s="1"/>
  <c r="J33" i="26"/>
  <c r="J32" i="26"/>
  <c r="J34" i="26" s="1"/>
  <c r="N16" i="26"/>
  <c r="E11" i="26" s="1"/>
  <c r="E12" i="26"/>
  <c r="N11" i="26"/>
  <c r="N10" i="26"/>
  <c r="M7" i="26"/>
  <c r="E9" i="34" l="1"/>
  <c r="J34" i="35"/>
  <c r="J38" i="37"/>
  <c r="J39" i="37" s="1"/>
  <c r="J34" i="34"/>
  <c r="J38" i="31"/>
  <c r="J39" i="31" s="1"/>
  <c r="J34" i="32"/>
  <c r="J38" i="36"/>
  <c r="J39" i="36" s="1"/>
  <c r="J34" i="37"/>
  <c r="E9" i="29"/>
  <c r="E9" i="33"/>
  <c r="J34" i="27"/>
  <c r="J38" i="30"/>
  <c r="J39" i="30" s="1"/>
  <c r="E9" i="35"/>
  <c r="J34" i="36"/>
  <c r="J41" i="36" s="1"/>
  <c r="D10" i="36" s="1"/>
  <c r="M27" i="28"/>
  <c r="J34" i="29"/>
  <c r="J41" i="29" s="1"/>
  <c r="D10" i="29" s="1"/>
  <c r="J38" i="32"/>
  <c r="J39" i="32" s="1"/>
  <c r="J38" i="27"/>
  <c r="J39" i="27" s="1"/>
  <c r="E9" i="32"/>
  <c r="J41" i="30"/>
  <c r="D10" i="30" s="1"/>
  <c r="M27" i="31"/>
  <c r="M27" i="32"/>
  <c r="J38" i="33"/>
  <c r="J39" i="33" s="1"/>
  <c r="M27" i="35"/>
  <c r="M27" i="29"/>
  <c r="E9" i="27"/>
  <c r="E9" i="30"/>
  <c r="E10" i="30" s="1"/>
  <c r="D13" i="30" s="1"/>
  <c r="M27" i="34"/>
  <c r="M27" i="33"/>
  <c r="M27" i="26"/>
  <c r="E9" i="28"/>
  <c r="J38" i="29"/>
  <c r="J39" i="29" s="1"/>
  <c r="J34" i="33"/>
  <c r="M27" i="36"/>
  <c r="J41" i="37"/>
  <c r="D10" i="37" s="1"/>
  <c r="J41" i="31"/>
  <c r="D10" i="31" s="1"/>
  <c r="F48" i="34"/>
  <c r="G17" i="6" s="1"/>
  <c r="J17" i="6" s="1"/>
  <c r="F17" i="6"/>
  <c r="J41" i="35"/>
  <c r="D10" i="35" s="1"/>
  <c r="J41" i="26"/>
  <c r="D10" i="26" s="1"/>
  <c r="M27" i="27"/>
  <c r="M27" i="37"/>
  <c r="E9" i="37"/>
  <c r="J41" i="34"/>
  <c r="D10" i="34" s="1"/>
  <c r="E11" i="33"/>
  <c r="J41" i="32"/>
  <c r="D10" i="32" s="1"/>
  <c r="E9" i="31"/>
  <c r="M27" i="30"/>
  <c r="J41" i="28"/>
  <c r="D10" i="28" s="1"/>
  <c r="E9" i="26"/>
  <c r="J41" i="27" l="1"/>
  <c r="D10" i="27" s="1"/>
  <c r="E10" i="27"/>
  <c r="D13" i="27" s="1"/>
  <c r="E14" i="27" s="1"/>
  <c r="E15" i="27" s="1"/>
  <c r="J41" i="33"/>
  <c r="D10" i="33" s="1"/>
  <c r="E10" i="33"/>
  <c r="D13" i="33" s="1"/>
  <c r="E14" i="33" s="1"/>
  <c r="E15" i="33" s="1"/>
  <c r="E10" i="36"/>
  <c r="D13" i="36" s="1"/>
  <c r="E14" i="36" s="1"/>
  <c r="E15" i="36" s="1"/>
  <c r="E10" i="35"/>
  <c r="D13" i="35" s="1"/>
  <c r="E10" i="37"/>
  <c r="D13" i="37" s="1"/>
  <c r="E10" i="34"/>
  <c r="D13" i="34" s="1"/>
  <c r="E10" i="32"/>
  <c r="D13" i="32" s="1"/>
  <c r="E10" i="31"/>
  <c r="D13" i="31" s="1"/>
  <c r="E14" i="30"/>
  <c r="E15" i="30" s="1"/>
  <c r="E10" i="29"/>
  <c r="D13" i="29" s="1"/>
  <c r="E10" i="28"/>
  <c r="D13" i="28" s="1"/>
  <c r="E10" i="26"/>
  <c r="D13" i="26" s="1"/>
  <c r="B8" i="6"/>
  <c r="E14" i="35" l="1"/>
  <c r="E14" i="37"/>
  <c r="D16" i="36"/>
  <c r="E14" i="34"/>
  <c r="E15" i="34" s="1"/>
  <c r="D16" i="33"/>
  <c r="E14" i="32"/>
  <c r="E15" i="32" s="1"/>
  <c r="E14" i="31"/>
  <c r="D16" i="30"/>
  <c r="E14" i="29"/>
  <c r="E14" i="28"/>
  <c r="E15" i="28" s="1"/>
  <c r="D16" i="27"/>
  <c r="E14" i="26"/>
  <c r="A45" i="24"/>
  <c r="E39" i="24"/>
  <c r="B39" i="24"/>
  <c r="N35" i="24"/>
  <c r="D18" i="24" s="1"/>
  <c r="J33" i="24"/>
  <c r="J32" i="24"/>
  <c r="J34" i="24" s="1"/>
  <c r="N16" i="24"/>
  <c r="E11" i="24" s="1"/>
  <c r="E12" i="24"/>
  <c r="N11" i="24"/>
  <c r="N10" i="24"/>
  <c r="M7" i="24"/>
  <c r="A45" i="23"/>
  <c r="E39" i="23"/>
  <c r="B39" i="23"/>
  <c r="N35" i="23"/>
  <c r="D18" i="23" s="1"/>
  <c r="J33" i="23"/>
  <c r="J32" i="23"/>
  <c r="J34" i="23" s="1"/>
  <c r="N16" i="23"/>
  <c r="E11" i="23" s="1"/>
  <c r="E12" i="23"/>
  <c r="N11" i="23"/>
  <c r="N10" i="23"/>
  <c r="M7" i="23"/>
  <c r="A45" i="21"/>
  <c r="E39" i="21"/>
  <c r="B39" i="21"/>
  <c r="N35" i="21"/>
  <c r="D18" i="21" s="1"/>
  <c r="J33" i="21"/>
  <c r="J32" i="21"/>
  <c r="N16" i="21"/>
  <c r="E11" i="21" s="1"/>
  <c r="E12" i="21"/>
  <c r="N11" i="21"/>
  <c r="N10" i="21"/>
  <c r="M7" i="21"/>
  <c r="F46" i="20"/>
  <c r="F47" i="20" s="1"/>
  <c r="F15" i="6" s="1"/>
  <c r="A45" i="20"/>
  <c r="E39" i="20"/>
  <c r="B39" i="20"/>
  <c r="N35" i="20"/>
  <c r="D18" i="20" s="1"/>
  <c r="J33" i="20"/>
  <c r="J32" i="20"/>
  <c r="N16" i="20"/>
  <c r="E11" i="20" s="1"/>
  <c r="E12" i="20"/>
  <c r="N11" i="20"/>
  <c r="N10" i="20"/>
  <c r="M7" i="20"/>
  <c r="A45" i="19"/>
  <c r="E39" i="19"/>
  <c r="B39" i="19"/>
  <c r="N35" i="19"/>
  <c r="D18" i="19" s="1"/>
  <c r="J33" i="19"/>
  <c r="J32" i="19"/>
  <c r="N16" i="19"/>
  <c r="E11" i="19" s="1"/>
  <c r="E12" i="19"/>
  <c r="N11" i="19"/>
  <c r="N10" i="19"/>
  <c r="M7" i="19"/>
  <c r="J34" i="19" l="1"/>
  <c r="J34" i="20"/>
  <c r="J34" i="21"/>
  <c r="E9" i="20"/>
  <c r="E9" i="24"/>
  <c r="E9" i="23"/>
  <c r="E9" i="19"/>
  <c r="E15" i="35"/>
  <c r="D16" i="35" s="1"/>
  <c r="E15" i="37"/>
  <c r="D16" i="37" s="1"/>
  <c r="D17" i="36"/>
  <c r="E18" i="36"/>
  <c r="D16" i="34"/>
  <c r="E18" i="33"/>
  <c r="D17" i="33"/>
  <c r="D16" i="32"/>
  <c r="E15" i="31"/>
  <c r="D16" i="31" s="1"/>
  <c r="E18" i="30"/>
  <c r="D17" i="30"/>
  <c r="E15" i="29"/>
  <c r="D16" i="29" s="1"/>
  <c r="D16" i="28"/>
  <c r="D17" i="27"/>
  <c r="E18" i="27"/>
  <c r="E15" i="26"/>
  <c r="D16" i="26" s="1"/>
  <c r="F48" i="20"/>
  <c r="G15" i="6" s="1"/>
  <c r="J15" i="6" s="1"/>
  <c r="E9" i="21"/>
  <c r="M27" i="24"/>
  <c r="J38" i="24"/>
  <c r="J39" i="24" s="1"/>
  <c r="J41" i="24" s="1"/>
  <c r="D10" i="24" s="1"/>
  <c r="J38" i="23"/>
  <c r="J39" i="23" s="1"/>
  <c r="J41" i="23" s="1"/>
  <c r="M27" i="23"/>
  <c r="M27" i="21"/>
  <c r="J38" i="21"/>
  <c r="J39" i="21" s="1"/>
  <c r="J41" i="21" s="1"/>
  <c r="M27" i="20"/>
  <c r="J38" i="20"/>
  <c r="J39" i="20" s="1"/>
  <c r="J41" i="20" s="1"/>
  <c r="M27" i="19"/>
  <c r="J38" i="19"/>
  <c r="J39" i="19" s="1"/>
  <c r="J41" i="19" s="1"/>
  <c r="D10" i="19" s="1"/>
  <c r="D19" i="30" l="1"/>
  <c r="D20" i="30" s="1"/>
  <c r="D19" i="36"/>
  <c r="D20" i="36" s="1"/>
  <c r="E18" i="35"/>
  <c r="D17" i="35"/>
  <c r="D17" i="37"/>
  <c r="E18" i="37"/>
  <c r="D17" i="34"/>
  <c r="E18" i="34"/>
  <c r="D19" i="33"/>
  <c r="E18" i="32"/>
  <c r="D17" i="32"/>
  <c r="E18" i="31"/>
  <c r="D17" i="31"/>
  <c r="D17" i="29"/>
  <c r="E18" i="29"/>
  <c r="E18" i="28"/>
  <c r="D17" i="28"/>
  <c r="D19" i="27"/>
  <c r="E18" i="26"/>
  <c r="D17" i="26"/>
  <c r="E10" i="24"/>
  <c r="D13" i="24" s="1"/>
  <c r="D10" i="23"/>
  <c r="E10" i="23"/>
  <c r="D13" i="23" s="1"/>
  <c r="D10" i="21"/>
  <c r="E10" i="21"/>
  <c r="D13" i="21" s="1"/>
  <c r="D10" i="20"/>
  <c r="E10" i="20"/>
  <c r="D13" i="20" s="1"/>
  <c r="E10" i="19"/>
  <c r="D13" i="19" s="1"/>
  <c r="E20" i="36" l="1"/>
  <c r="E45" i="36"/>
  <c r="E13" i="6" s="1"/>
  <c r="E20" i="30"/>
  <c r="E45" i="30"/>
  <c r="D19" i="35"/>
  <c r="E20" i="35" s="1"/>
  <c r="D19" i="28"/>
  <c r="D20" i="28" s="1"/>
  <c r="D19" i="31"/>
  <c r="E45" i="31" s="1"/>
  <c r="D19" i="26"/>
  <c r="E45" i="26" s="1"/>
  <c r="D19" i="37"/>
  <c r="D19" i="34"/>
  <c r="D20" i="33"/>
  <c r="E45" i="33"/>
  <c r="E20" i="33"/>
  <c r="D19" i="32"/>
  <c r="D19" i="29"/>
  <c r="E45" i="27"/>
  <c r="E20" i="27"/>
  <c r="D20" i="27"/>
  <c r="E14" i="24"/>
  <c r="E15" i="24" s="1"/>
  <c r="E14" i="23"/>
  <c r="E15" i="23" s="1"/>
  <c r="E14" i="21"/>
  <c r="E15" i="21" s="1"/>
  <c r="E14" i="20"/>
  <c r="E15" i="20" s="1"/>
  <c r="E14" i="19"/>
  <c r="E18" i="6" l="1"/>
  <c r="F46" i="33"/>
  <c r="F47" i="33" s="1"/>
  <c r="F46" i="36"/>
  <c r="F47" i="36" s="1"/>
  <c r="F13" i="6" s="1"/>
  <c r="E45" i="35"/>
  <c r="E21" i="6"/>
  <c r="F46" i="30"/>
  <c r="F47" i="30" s="1"/>
  <c r="E20" i="6"/>
  <c r="F46" i="31"/>
  <c r="F47" i="31" s="1"/>
  <c r="D20" i="35"/>
  <c r="E11" i="6"/>
  <c r="F46" i="26"/>
  <c r="F47" i="26" s="1"/>
  <c r="E20" i="28"/>
  <c r="E45" i="28"/>
  <c r="E20" i="31"/>
  <c r="D20" i="31"/>
  <c r="E20" i="26"/>
  <c r="D20" i="26"/>
  <c r="E24" i="6"/>
  <c r="F46" i="27"/>
  <c r="F47" i="27" s="1"/>
  <c r="D20" i="37"/>
  <c r="E20" i="37"/>
  <c r="E45" i="37"/>
  <c r="E20" i="34"/>
  <c r="E45" i="34"/>
  <c r="E17" i="6" s="1"/>
  <c r="D20" i="34"/>
  <c r="D20" i="32"/>
  <c r="E20" i="32"/>
  <c r="E45" i="32"/>
  <c r="D20" i="29"/>
  <c r="E20" i="29"/>
  <c r="E45" i="29"/>
  <c r="D16" i="24"/>
  <c r="D16" i="23"/>
  <c r="D16" i="21"/>
  <c r="D16" i="20"/>
  <c r="E15" i="19"/>
  <c r="D16" i="19" s="1"/>
  <c r="J32" i="3"/>
  <c r="J33" i="3"/>
  <c r="E19" i="6" l="1"/>
  <c r="F46" i="32"/>
  <c r="F47" i="32" s="1"/>
  <c r="F18" i="6"/>
  <c r="F48" i="33"/>
  <c r="G18" i="6" s="1"/>
  <c r="J18" i="6" s="1"/>
  <c r="E16" i="6"/>
  <c r="F46" i="35"/>
  <c r="F47" i="35" s="1"/>
  <c r="F48" i="36"/>
  <c r="G13" i="6" s="1"/>
  <c r="J13" i="6" s="1"/>
  <c r="E22" i="6"/>
  <c r="F46" i="29"/>
  <c r="F47" i="29" s="1"/>
  <c r="E23" i="6"/>
  <c r="F46" i="28"/>
  <c r="F47" i="28" s="1"/>
  <c r="F21" i="6"/>
  <c r="F48" i="30"/>
  <c r="G21" i="6" s="1"/>
  <c r="J21" i="6" s="1"/>
  <c r="F48" i="31"/>
  <c r="G20" i="6" s="1"/>
  <c r="J20" i="6" s="1"/>
  <c r="F20" i="6"/>
  <c r="F48" i="26"/>
  <c r="G11" i="6" s="1"/>
  <c r="J11" i="6" s="1"/>
  <c r="F11" i="6"/>
  <c r="F48" i="27"/>
  <c r="G24" i="6" s="1"/>
  <c r="J24" i="6" s="1"/>
  <c r="F24" i="6"/>
  <c r="F46" i="37"/>
  <c r="F47" i="37" s="1"/>
  <c r="E25" i="6"/>
  <c r="D17" i="24"/>
  <c r="E18" i="24"/>
  <c r="D17" i="23"/>
  <c r="E18" i="23"/>
  <c r="D17" i="21"/>
  <c r="E18" i="21"/>
  <c r="D17" i="20"/>
  <c r="E18" i="20"/>
  <c r="D17" i="19"/>
  <c r="E18" i="19"/>
  <c r="N16" i="3"/>
  <c r="A45" i="3"/>
  <c r="E39" i="3"/>
  <c r="B39" i="3"/>
  <c r="N35" i="3"/>
  <c r="D18" i="3" s="1"/>
  <c r="E12" i="3"/>
  <c r="N11" i="3"/>
  <c r="N10" i="3"/>
  <c r="M7" i="3"/>
  <c r="F48" i="32" l="1"/>
  <c r="G19" i="6" s="1"/>
  <c r="J19" i="6" s="1"/>
  <c r="F19" i="6"/>
  <c r="F48" i="35"/>
  <c r="G16" i="6" s="1"/>
  <c r="J16" i="6" s="1"/>
  <c r="F16" i="6"/>
  <c r="F48" i="29"/>
  <c r="G22" i="6" s="1"/>
  <c r="J22" i="6" s="1"/>
  <c r="F22" i="6"/>
  <c r="F23" i="6"/>
  <c r="F48" i="28"/>
  <c r="G23" i="6" s="1"/>
  <c r="J23" i="6" s="1"/>
  <c r="F25" i="6"/>
  <c r="F48" i="37"/>
  <c r="G25" i="6" s="1"/>
  <c r="J25" i="6" s="1"/>
  <c r="D19" i="24"/>
  <c r="D19" i="23"/>
  <c r="D19" i="21"/>
  <c r="D19" i="20"/>
  <c r="D19" i="19"/>
  <c r="J38" i="3"/>
  <c r="E11" i="3"/>
  <c r="E9" i="3"/>
  <c r="J34" i="3"/>
  <c r="M27" i="3"/>
  <c r="D20" i="24" l="1"/>
  <c r="E45" i="24"/>
  <c r="E20" i="24"/>
  <c r="D20" i="23"/>
  <c r="E45" i="23"/>
  <c r="E20" i="23"/>
  <c r="D20" i="21"/>
  <c r="E45" i="21"/>
  <c r="E20" i="21"/>
  <c r="D20" i="20"/>
  <c r="E45" i="20"/>
  <c r="E15" i="6" s="1"/>
  <c r="E20" i="20"/>
  <c r="D20" i="19"/>
  <c r="E20" i="19"/>
  <c r="E45" i="19"/>
  <c r="J39" i="3"/>
  <c r="E14" i="6" l="1"/>
  <c r="F46" i="21"/>
  <c r="F47" i="21" s="1"/>
  <c r="E12" i="6"/>
  <c r="F46" i="23"/>
  <c r="F47" i="23" s="1"/>
  <c r="E10" i="6"/>
  <c r="F46" i="24"/>
  <c r="F47" i="24" s="1"/>
  <c r="E9" i="6"/>
  <c r="F46" i="19"/>
  <c r="F47" i="19" s="1"/>
  <c r="J41" i="3"/>
  <c r="E10" i="3" s="1"/>
  <c r="D13" i="3" s="1"/>
  <c r="F14" i="6" l="1"/>
  <c r="F48" i="21"/>
  <c r="G14" i="6" s="1"/>
  <c r="J14" i="6" s="1"/>
  <c r="F12" i="6"/>
  <c r="F48" i="23"/>
  <c r="G12" i="6" s="1"/>
  <c r="J12" i="6" s="1"/>
  <c r="F10" i="6"/>
  <c r="F48" i="24"/>
  <c r="G10" i="6" s="1"/>
  <c r="J10" i="6" s="1"/>
  <c r="F9" i="6"/>
  <c r="F48" i="19"/>
  <c r="G9" i="6" s="1"/>
  <c r="J9" i="6" s="1"/>
  <c r="E14" i="3"/>
  <c r="D10" i="3"/>
  <c r="E15" i="3" l="1"/>
  <c r="D16" i="3" s="1"/>
  <c r="D17" i="3" l="1"/>
  <c r="E18" i="3"/>
  <c r="D19" i="3" l="1"/>
  <c r="D20" i="3" l="1"/>
  <c r="E20" i="3"/>
  <c r="E45" i="3"/>
  <c r="F46" i="3" s="1"/>
  <c r="F47" i="3" s="1"/>
  <c r="F48" i="3" s="1"/>
  <c r="E8" i="6" l="1"/>
  <c r="F8" i="6" l="1"/>
  <c r="G8" i="6"/>
  <c r="J8" i="6" l="1"/>
  <c r="J26" i="6" s="1"/>
  <c r="G26" i="6"/>
</calcChain>
</file>

<file path=xl/sharedStrings.xml><?xml version="1.0" encoding="utf-8"?>
<sst xmlns="http://schemas.openxmlformats.org/spreadsheetml/2006/main" count="2048" uniqueCount="207">
  <si>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</si>
  <si>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</si>
  <si>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</si>
  <si>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</si>
  <si>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</si>
  <si>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</si>
  <si>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</si>
  <si>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</si>
  <si>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</si>
  <si>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</si>
  <si>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</si>
  <si>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</si>
  <si>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</si>
  <si>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</si>
  <si>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</si>
  <si>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</si>
  <si>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</si>
  <si>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</si>
  <si>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</si>
  <si>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</si>
  <si>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</si>
  <si>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</si>
  <si>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</si>
  <si>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</si>
  <si>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</si>
  <si>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</si>
  <si>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</si>
  <si>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</si>
  <si>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</si>
  <si>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</si>
  <si>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</si>
  <si>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</si>
  <si>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</si>
  <si>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</si>
  <si>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</si>
  <si>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</si>
  <si>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</si>
  <si>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</si>
  <si>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</si>
  <si>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</si>
  <si>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</si>
  <si>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</si>
  <si>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</si>
  <si>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</si>
  <si>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</si>
  <si>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</si>
  <si>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</si>
  <si>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</si>
  <si>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</si>
  <si>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</si>
  <si>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</si>
  <si>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</si>
  <si>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</si>
  <si>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</si>
  <si>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</si>
  <si>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</si>
  <si>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</si>
  <si>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</si>
  <si>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</si>
  <si>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</si>
  <si>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</si>
  <si>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</si>
  <si>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</si>
  <si>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</si>
  <si>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</si>
  <si>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</si>
  <si>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</si>
  <si>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</si>
  <si>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</si>
  <si>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</si>
  <si>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</si>
  <si>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</si>
  <si>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Valor mensal do Posto 2</t>
  </si>
  <si>
    <t>Valor total do Posto 2</t>
  </si>
  <si>
    <t>Valor mensal do Posto 3</t>
  </si>
  <si>
    <t>Valor total do Posto 3</t>
  </si>
  <si>
    <t>Valor mensal do Posto 4</t>
  </si>
  <si>
    <t>Valor total do Posto 4</t>
  </si>
  <si>
    <t>Posto</t>
  </si>
  <si>
    <t>Descrição do Posto</t>
  </si>
  <si>
    <t>Horas</t>
  </si>
  <si>
    <t>Posto 1</t>
  </si>
  <si>
    <t>Posto 2</t>
  </si>
  <si>
    <t>Posto 3</t>
  </si>
  <si>
    <t>Posto 4</t>
  </si>
  <si>
    <t>Qtde. de MAO por posto</t>
  </si>
  <si>
    <t>Valor mensal por MAO</t>
  </si>
  <si>
    <t>Total do posto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</si>
  <si>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</si>
  <si>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</si>
  <si>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</si>
  <si>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</si>
  <si>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</si>
  <si>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</si>
  <si>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</si>
  <si>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</si>
  <si>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</si>
  <si>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</si>
  <si>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</si>
  <si>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</si>
  <si>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</si>
  <si>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</si>
  <si>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</si>
  <si>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</si>
  <si>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Cálculos da Multa do FGTS</t>
  </si>
  <si>
    <t>=((0,08*0,5*0,9*(1+(5/56)+(5/56)+(1/3)*(5/56)))*J31</t>
  </si>
  <si>
    <t>=(((0,4+0,1)*0,08)*J31)</t>
  </si>
  <si>
    <t>Valor mensal do Posto 5</t>
  </si>
  <si>
    <t>Valor total do Posto 5</t>
  </si>
  <si>
    <t>Valor mensal do Posto 6</t>
  </si>
  <si>
    <t>Valor total do Posto 6</t>
  </si>
  <si>
    <t>Posto 5</t>
  </si>
  <si>
    <t>Posto 6</t>
  </si>
  <si>
    <t>Valor mensal por posto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</si>
  <si>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</si>
  <si>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</si>
  <si>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</si>
  <si>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</si>
  <si>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</si>
  <si>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1.E. Adicional de hora extra</t>
  </si>
  <si>
    <t>1.F. Intervalo intrajornada</t>
  </si>
  <si>
    <t>1.G. Outros (especificar)</t>
  </si>
  <si>
    <t>OBS: SOMENTE PREENCHER OS CAMPOS DESTACADOS DE AMARELO.</t>
  </si>
  <si>
    <t>LICITAÇÃO ELETRÔNICA Nº 01-2001-01-01</t>
  </si>
  <si>
    <t>2.F. Assistência odontológica</t>
  </si>
  <si>
    <t>3.C. Equipamentos ou EPI</t>
  </si>
  <si>
    <t>Acordo, Convenção ou Sentença Normativa em Dissídio Coletivo (Nº de Registro no MTE)</t>
  </si>
  <si>
    <t>#pública</t>
  </si>
  <si>
    <t>FQ415-023 v.01</t>
  </si>
  <si>
    <t>Consolidação de Proposta Comercial</t>
  </si>
  <si>
    <t>FQ415-023 - PLANILHA DE CUSTOS E FORMAÇÃO DE PREÇOS SEM AVISO PRÉVIO</t>
  </si>
  <si>
    <t>LICITAÇÃO ELETRÔNICA Nº xx/xxxx</t>
  </si>
  <si>
    <t>Quantidade de Postos</t>
  </si>
  <si>
    <t>Valor Total</t>
  </si>
  <si>
    <t>Posto 7</t>
  </si>
  <si>
    <t>Posto 8</t>
  </si>
  <si>
    <t>Posto 9</t>
  </si>
  <si>
    <t>Posto 10</t>
  </si>
  <si>
    <t>Posto 11</t>
  </si>
  <si>
    <t>Posto 12</t>
  </si>
  <si>
    <t>Posto 13</t>
  </si>
  <si>
    <t>Posto 14</t>
  </si>
  <si>
    <t>Posto 15</t>
  </si>
  <si>
    <t>Posto 16</t>
  </si>
  <si>
    <t>Posto 17</t>
  </si>
  <si>
    <t>Posto 18</t>
  </si>
  <si>
    <t xml:space="preserve">Operador de Teleatendimento (05h às 22h) </t>
  </si>
  <si>
    <t xml:space="preserve">Operador de Teleatendimento (22h às 05h) </t>
  </si>
  <si>
    <t xml:space="preserve">Operador de Teleatendimento Bilíngue (05h às 22h) </t>
  </si>
  <si>
    <t xml:space="preserve">Operador de Teleatendimento Bilíngue (22h às 05h) </t>
  </si>
  <si>
    <t>Operador de Teleatendimento Certificado (05 às 22h)</t>
  </si>
  <si>
    <t>Operador de Teleatendimento Certificado (22h às 05h)</t>
  </si>
  <si>
    <t xml:space="preserve">Operador de Qualidade e Treinamento (22h às 05h) </t>
  </si>
  <si>
    <t>Operador de Qualidade e Treinamento Bilíngue (05h às 22h)</t>
  </si>
  <si>
    <t>Operador de Qualidade e Treinamento (05h às 22h)</t>
  </si>
  <si>
    <t>Operador de Qualidade e Treinamento Bilíngue (22h às 05h)</t>
  </si>
  <si>
    <t>Líder de Teleatendimento (05h às 22h)</t>
  </si>
  <si>
    <t>Líder de Teleatendimento (22h às 05h)</t>
  </si>
  <si>
    <t>Líder de Teleatendimento Bilíngue (05h às 22h)</t>
  </si>
  <si>
    <t>Líder de Teleatendimento Bilíngue (22h às 05h)</t>
  </si>
  <si>
    <t>Líder de Qualidade e Treinamento (05h às 22h)</t>
  </si>
  <si>
    <t>Líder de Qualidade e Treinamento (22h às 05h)</t>
  </si>
  <si>
    <t>Líder de Apoio (05h às 22h)</t>
  </si>
  <si>
    <t>Líder de Apoio (22h às 05h)</t>
  </si>
  <si>
    <t>FQ415-023 - PLANILHA DE CUSTOS E FORMAÇÃO DE PREÇOS SEM AVISO PRÉVIO - Líder de Apoio (22h às 05h)</t>
  </si>
  <si>
    <t xml:space="preserve">FQ415-023 - PLANILHA DE CUSTOS E FORMAÇÃO DE PREÇOS SEM AVISO PRÉVIO - Operador de Teleatendimento (05h às 22h) </t>
  </si>
  <si>
    <t xml:space="preserve">FQ415-023 - PLANILHA DE CUSTOS E FORMAÇÃO DE PREÇOS SEM AVISO PRÉVIO - Operador de Teleatendimento (22h às 05h) </t>
  </si>
  <si>
    <t xml:space="preserve">FQ415-023 - PLANILHA DE CUSTOS E FORMAÇÃO DE PREÇOS SEM AVISO PRÉVIO - Operador de Teleatendimento Bilíngue (05h às 22h) </t>
  </si>
  <si>
    <t>LICITAÇÃO ELETRÔNICA Nº xxxx</t>
  </si>
  <si>
    <t>FQ415-023 - PLANILHA DE CUSTOS E FORMAÇÃO DE PREÇOS SEM AVISO PRÉVIO - Operador de Teleatendimento Bilíngue (22h às 05h)</t>
  </si>
  <si>
    <t>FQ415-023 - PLANILHA DE CUSTOS E FORMAÇÃO DE PREÇOS SEM AVISO PRÉVIO - Operador de Teleatendimento Certificado (05 às 22h)</t>
  </si>
  <si>
    <t>FQ415-023 - PLANILHA DE CUSTOS E FORMAÇÃO DE PREÇOS SEM AVISO PRÉVIO - Operador de Teleatendimento Certificado (22h às 05h)</t>
  </si>
  <si>
    <t>FQ415-023 - PLANILHA DE CUSTOS E FORMAÇÃO DE PREÇOS SEM AVISO PRÉVIO - Operador de Qualidade e Treinamento (05h às 22h)</t>
  </si>
  <si>
    <t xml:space="preserve">FQ415-023 - PLANILHA DE CUSTOS E FORMAÇÃO DE PREÇOS SEM AVISO PRÉVIO - Operador de Qualidade e Treinamento (22h às 05h) </t>
  </si>
  <si>
    <t>FQ415-023 - PLANILHA DE CUSTOS E FORMAÇÃO DE PREÇOS SEM AVISO PRÉVIO - Operador de Qualidade e Treinamento Bilíngue (05h às 22h)</t>
  </si>
  <si>
    <t>FQ415-023 - PLANILHA DE CUSTOS E FORMAÇÃO DE PREÇOS SEM AVISO PRÉVIO - Operador de Qualidade e Treinamento Bilíngue (22h às 05h)</t>
  </si>
  <si>
    <t>FQ415-023 - PLANILHA DE CUSTOS E FORMAÇÃO DE PREÇOS SEM AVISO PRÉVIO - Líder de Teleatendimento (05h às 22h)</t>
  </si>
  <si>
    <t>FQ415-023 - PLANILHA DE CUSTOS E FORMAÇÃO DE PREÇOS SEM AVISO PRÉVIO - Líder de Teleatendimento (22h às 05h)</t>
  </si>
  <si>
    <t>FQ415-023 - PLANILHA DE CUSTOS E FORMAÇÃO DE PREÇOS SEM AVISO PRÉVIO - Líder de Teleatendimento Bilíngue (05h às 22h)</t>
  </si>
  <si>
    <t>FQ415-023 - PLANILHA DE CUSTOS E FORMAÇÃO DE PREÇOS SEM AVISO PRÉVIO - Líder de Qualidade e Treinamento (05h às 22h)</t>
  </si>
  <si>
    <t>FQ415-023 - PLANILHA DE CUSTOS E FORMAÇÃO DE PREÇOS SEM AVISO PRÉVIO - Líder de Qualidade e Treinamento (22h às 05h)</t>
  </si>
  <si>
    <t>FQ415-023 - PLANILHA DE CUSTOS E FORMAÇÃO DE PREÇOS SEM AVISO PRÉVIO - Líder de Apoio (05h às 22h)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</si>
  <si>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</si>
  <si>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</si>
  <si>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</si>
  <si>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</si>
  <si>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</si>
  <si>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</si>
  <si>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</si>
  <si>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</si>
  <si>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</si>
  <si>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</si>
  <si>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>Valor mensal do Posto 12</t>
  </si>
  <si>
    <t>Valor total do Posto 12</t>
  </si>
  <si>
    <t>Valor mensal do Posto 13</t>
  </si>
  <si>
    <t>Valor total do Posto 13</t>
  </si>
  <si>
    <t>Valor mensal do Posto 15</t>
  </si>
  <si>
    <t>Valor total do Posto 15</t>
  </si>
  <si>
    <t>Valor mensal do Posto 16</t>
  </si>
  <si>
    <t>Valor total do Posto 16</t>
  </si>
  <si>
    <t>Valor mensal do Posto 17</t>
  </si>
  <si>
    <t>Valor total do Posto 17</t>
  </si>
  <si>
    <t>Valor mensal do Posto 18</t>
  </si>
  <si>
    <t>Valor total do Posto 18</t>
  </si>
  <si>
    <t>FQ415-023 - PLANILHA DE CUSTOS E FORMAÇÃO DE PREÇOS SEM AVISO PRÉVIO - Líder de Teleatendimento Bilíngue (22h às 05h)</t>
  </si>
  <si>
    <t>Valor mensal do Posto 14</t>
  </si>
  <si>
    <t>Valor total do Posto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</si>
</sst>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9">
    <xf numFmtId="0" fontId="0" fillId="0" borderId="0" xfId="0"/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quotePrefix="1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164" fontId="3" fillId="2" borderId="22" xfId="2" applyFont="1" applyFill="1" applyBorder="1" applyAlignment="1" applyProtection="1">
      <alignment horizontal="right" vertical="center" wrapText="1"/>
      <protection hidden="1"/>
    </xf>
    <xf numFmtId="10" fontId="3" fillId="0" borderId="7" xfId="1" applyNumberFormat="1" applyFont="1" applyFill="1" applyBorder="1" applyAlignment="1" applyProtection="1">
      <alignment vertical="center" wrapText="1"/>
      <protection hidden="1"/>
    </xf>
    <xf numFmtId="164" fontId="3" fillId="0" borderId="0" xfId="2" applyFont="1" applyFill="1" applyBorder="1" applyAlignment="1" applyProtection="1">
      <alignment horizontal="right" vertical="center" wrapText="1"/>
      <protection hidden="1"/>
    </xf>
    <xf numFmtId="10" fontId="3" fillId="2" borderId="9" xfId="1" applyNumberFormat="1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164" fontId="3" fillId="2" borderId="13" xfId="2" applyFont="1" applyFill="1" applyBorder="1" applyAlignment="1" applyProtection="1">
      <alignment horizontal="right" vertical="center" wrapText="1"/>
      <protection hidden="1"/>
    </xf>
    <xf numFmtId="164" fontId="3" fillId="2" borderId="20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Fill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10" fontId="3" fillId="2" borderId="31" xfId="0" applyNumberFormat="1" applyFont="1" applyFill="1" applyBorder="1" applyAlignment="1" applyProtection="1">
      <alignment vertical="center"/>
      <protection hidden="1"/>
    </xf>
    <xf numFmtId="10" fontId="3" fillId="2" borderId="3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0" fontId="2" fillId="2" borderId="19" xfId="0" applyNumberFormat="1" applyFont="1" applyFill="1" applyBorder="1" applyAlignment="1" applyProtection="1">
      <alignment vertical="center"/>
      <protection hidden="1"/>
    </xf>
    <xf numFmtId="10" fontId="2" fillId="2" borderId="17" xfId="1" applyNumberFormat="1" applyFont="1" applyFill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0" fontId="3" fillId="2" borderId="25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Protection="1"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10" fontId="2" fillId="2" borderId="17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4" xfId="2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3" fillId="3" borderId="25" xfId="2" applyFont="1" applyFill="1" applyBorder="1" applyAlignment="1" applyProtection="1">
      <alignment horizontal="right" vertical="center" wrapText="1"/>
      <protection locked="0"/>
    </xf>
    <xf numFmtId="10" fontId="3" fillId="3" borderId="10" xfId="1" applyNumberFormat="1" applyFont="1" applyFill="1" applyBorder="1" applyAlignment="1" applyProtection="1">
      <alignment vertical="center"/>
      <protection locked="0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64" fontId="3" fillId="3" borderId="20" xfId="2" applyFont="1" applyFill="1" applyBorder="1" applyAlignment="1" applyProtection="1">
      <alignment horizontal="right" vertical="center" wrapText="1"/>
      <protection locked="0"/>
    </xf>
    <xf numFmtId="164" fontId="3" fillId="3" borderId="23" xfId="2" applyFont="1" applyFill="1" applyBorder="1" applyAlignment="1" applyProtection="1">
      <alignment horizontal="right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164" fontId="3" fillId="3" borderId="57" xfId="2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7" xfId="1" applyNumberFormat="1" applyFont="1" applyFill="1" applyBorder="1" applyAlignment="1" applyProtection="1">
      <alignment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27" xfId="0" applyNumberFormat="1" applyFont="1" applyFill="1" applyBorder="1" applyAlignment="1" applyProtection="1">
      <alignment vertical="center"/>
      <protection locked="0"/>
    </xf>
    <xf numFmtId="10" fontId="3" fillId="3" borderId="20" xfId="0" applyNumberFormat="1" applyFont="1" applyFill="1" applyBorder="1" applyAlignment="1" applyProtection="1">
      <alignment vertical="center"/>
      <protection locked="0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1" xfId="1" applyNumberFormat="1" applyFont="1" applyFill="1" applyBorder="1" applyAlignment="1" applyProtection="1">
      <alignment vertical="center" wrapText="1"/>
      <protection hidden="1"/>
    </xf>
    <xf numFmtId="10" fontId="3" fillId="3" borderId="22" xfId="0" applyNumberFormat="1" applyFont="1" applyFill="1" applyBorder="1" applyAlignment="1" applyProtection="1">
      <alignment vertical="center"/>
      <protection locked="0"/>
    </xf>
    <xf numFmtId="10" fontId="3" fillId="3" borderId="13" xfId="1" applyNumberFormat="1" applyFont="1" applyFill="1" applyBorder="1" applyAlignment="1" applyProtection="1">
      <alignment vertical="center"/>
      <protection locked="0"/>
    </xf>
    <xf numFmtId="10" fontId="3" fillId="3" borderId="13" xfId="0" applyNumberFormat="1" applyFont="1" applyFill="1" applyBorder="1" applyAlignment="1" applyProtection="1">
      <alignment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3" fillId="2" borderId="26" xfId="2" applyFont="1" applyFill="1" applyBorder="1" applyAlignment="1" applyProtection="1">
      <alignment horizontal="right" vertical="center" wrapText="1"/>
      <protection hidden="1"/>
    </xf>
    <xf numFmtId="49" fontId="2" fillId="3" borderId="25" xfId="2" applyNumberFormat="1" applyFont="1" applyFill="1" applyBorder="1" applyAlignment="1" applyProtection="1">
      <alignment horizontal="center" vertical="center"/>
      <protection locked="0"/>
    </xf>
    <xf numFmtId="166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3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10" fontId="3" fillId="3" borderId="26" xfId="0" applyNumberFormat="1" applyFont="1" applyFill="1" applyBorder="1" applyAlignment="1" applyProtection="1">
      <alignment vertical="center"/>
      <protection locked="0"/>
    </xf>
    <xf numFmtId="10" fontId="2" fillId="2" borderId="35" xfId="0" applyNumberFormat="1" applyFont="1" applyFill="1" applyBorder="1" applyAlignment="1" applyProtection="1">
      <alignment vertical="center"/>
      <protection hidden="1"/>
    </xf>
    <xf numFmtId="10" fontId="3" fillId="3" borderId="3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hidden="1"/>
    </xf>
    <xf numFmtId="10" fontId="1" fillId="2" borderId="24" xfId="0" applyNumberFormat="1" applyFont="1" applyFill="1" applyBorder="1" applyAlignment="1" applyProtection="1">
      <alignment vertical="center"/>
      <protection hidden="1"/>
    </xf>
    <xf numFmtId="10" fontId="3" fillId="2" borderId="71" xfId="1" applyNumberFormat="1" applyFont="1" applyFill="1" applyBorder="1" applyAlignment="1" applyProtection="1">
      <alignment vertical="center" wrapText="1"/>
      <protection hidden="1"/>
    </xf>
    <xf numFmtId="10" fontId="3" fillId="2" borderId="17" xfId="1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10" fontId="2" fillId="0" borderId="66" xfId="1" applyNumberFormat="1" applyFont="1" applyBorder="1" applyAlignment="1" applyProtection="1">
      <alignment horizontal="center" vertical="center" wrapText="1"/>
      <protection hidden="1"/>
    </xf>
    <xf numFmtId="0" fontId="2" fillId="0" borderId="60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left" vertical="center"/>
      <protection hidden="1"/>
    </xf>
    <xf numFmtId="0" fontId="3" fillId="5" borderId="35" xfId="0" applyFont="1" applyFill="1" applyBorder="1" applyAlignment="1" applyProtection="1">
      <alignment horizontal="left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3" fillId="5" borderId="35" xfId="2" applyNumberFormat="1" applyFont="1" applyFill="1" applyBorder="1" applyAlignment="1" applyProtection="1">
      <alignment horizontal="center" vertical="center"/>
      <protection hidden="1"/>
    </xf>
    <xf numFmtId="164" fontId="3" fillId="5" borderId="35" xfId="2" applyFont="1" applyFill="1" applyBorder="1" applyAlignment="1" applyProtection="1">
      <alignment horizontal="center" vertical="center"/>
      <protection hidden="1"/>
    </xf>
    <xf numFmtId="0" fontId="0" fillId="5" borderId="35" xfId="0" applyFill="1" applyBorder="1" applyAlignment="1" applyProtection="1">
      <alignment horizontal="center"/>
      <protection hidden="1"/>
    </xf>
    <xf numFmtId="43" fontId="0" fillId="5" borderId="35" xfId="0" applyNumberFormat="1" applyFill="1" applyBorder="1" applyProtection="1">
      <protection hidden="1"/>
    </xf>
    <xf numFmtId="0" fontId="3" fillId="0" borderId="35" xfId="0" applyFont="1" applyFill="1" applyBorder="1" applyAlignment="1" applyProtection="1">
      <alignment horizontal="left" vertical="center"/>
      <protection hidden="1"/>
    </xf>
    <xf numFmtId="0" fontId="3" fillId="0" borderId="35" xfId="0" applyFont="1" applyFill="1" applyBorder="1" applyAlignment="1" applyProtection="1">
      <alignment horizontal="center" vertical="center"/>
      <protection hidden="1"/>
    </xf>
    <xf numFmtId="164" fontId="3" fillId="0" borderId="35" xfId="2" applyFont="1" applyFill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/>
      <protection hidden="1"/>
    </xf>
    <xf numFmtId="43" fontId="0" fillId="0" borderId="35" xfId="0" applyNumberFormat="1" applyBorder="1" applyProtection="1"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43" fontId="0" fillId="0" borderId="35" xfId="0" applyNumberFormat="1" applyBorder="1" applyAlignment="1" applyProtection="1"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locked="0"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49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3" borderId="11" xfId="0" applyFont="1" applyFill="1" applyBorder="1" applyAlignment="1" applyProtection="1">
      <alignment horizontal="left" vertical="center"/>
      <protection locked="0" hidden="1"/>
    </xf>
    <xf numFmtId="0" fontId="9" fillId="3" borderId="47" xfId="0" applyFont="1" applyFill="1" applyBorder="1" applyAlignment="1" applyProtection="1">
      <alignment horizontal="left" vertical="center"/>
      <protection locked="0"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3" fillId="3" borderId="24" xfId="2" applyNumberFormat="1" applyFont="1" applyFill="1" applyBorder="1" applyAlignment="1" applyProtection="1">
      <alignment horizontal="center" vertical="center"/>
      <protection locked="0"/>
    </xf>
    <xf numFmtId="0" fontId="3" fillId="3" borderId="26" xfId="2" applyNumberFormat="1" applyFont="1" applyFill="1" applyBorder="1" applyAlignment="1" applyProtection="1">
      <alignment horizontal="center" vertical="center"/>
      <protection locked="0"/>
    </xf>
    <xf numFmtId="164" fontId="2" fillId="2" borderId="38" xfId="2" applyFont="1" applyFill="1" applyBorder="1" applyAlignment="1" applyProtection="1">
      <alignment horizontal="center" vertical="center"/>
      <protection hidden="1"/>
    </xf>
    <xf numFmtId="164" fontId="2" fillId="2" borderId="8" xfId="2" applyFont="1" applyFill="1" applyBorder="1" applyAlignment="1" applyProtection="1">
      <alignment horizontal="center" vertical="center"/>
      <protection hidden="1"/>
    </xf>
    <xf numFmtId="164" fontId="2" fillId="0" borderId="39" xfId="2" applyFont="1" applyBorder="1" applyAlignment="1" applyProtection="1">
      <alignment horizontal="center" vertical="center"/>
      <protection hidden="1"/>
    </xf>
    <xf numFmtId="164" fontId="2" fillId="0" borderId="40" xfId="2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1" fillId="0" borderId="55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59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1" xfId="2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left" vertical="center" wrapText="1"/>
      <protection hidden="1"/>
    </xf>
    <xf numFmtId="0" fontId="1" fillId="0" borderId="52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0" fontId="9" fillId="0" borderId="26" xfId="0" applyFont="1" applyBorder="1" applyAlignment="1" applyProtection="1">
      <alignment horizontal="left" vertical="center"/>
      <protection hidden="1"/>
    </xf>
    <xf numFmtId="164" fontId="2" fillId="0" borderId="0" xfId="2" applyFont="1" applyFill="1" applyBorder="1" applyAlignment="1" applyProtection="1">
      <alignment horizontal="right" vertical="center" wrapText="1"/>
      <protection hidden="1"/>
    </xf>
    <xf numFmtId="164" fontId="2" fillId="0" borderId="7" xfId="2" applyFont="1" applyFill="1" applyBorder="1" applyAlignment="1" applyProtection="1">
      <alignment horizontal="right" vertical="center" wrapText="1"/>
      <protection hidden="1"/>
    </xf>
    <xf numFmtId="0" fontId="2" fillId="0" borderId="64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65" xfId="0" applyFont="1" applyBorder="1" applyAlignment="1" applyProtection="1">
      <alignment horizontal="left"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49" xfId="0" applyFont="1" applyFill="1" applyBorder="1" applyAlignment="1" applyProtection="1">
      <alignment horizontal="righ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3" fillId="0" borderId="44" xfId="0" applyFont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50" xfId="0" applyFont="1" applyFill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left" vertical="center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locked="0" hidden="1"/>
    </xf>
    <xf numFmtId="0" fontId="9" fillId="3" borderId="23" xfId="0" applyFont="1" applyFill="1" applyBorder="1" applyAlignment="1" applyProtection="1">
      <alignment horizontal="left" vertical="center"/>
      <protection locked="0" hidden="1"/>
    </xf>
    <xf numFmtId="164" fontId="2" fillId="2" borderId="15" xfId="2" applyFont="1" applyFill="1" applyBorder="1" applyAlignment="1" applyProtection="1">
      <alignment horizontal="right" vertical="center" wrapText="1"/>
      <protection hidden="1"/>
    </xf>
    <xf numFmtId="164" fontId="2" fillId="2" borderId="50" xfId="2" applyFont="1" applyFill="1" applyBorder="1" applyAlignment="1" applyProtection="1">
      <alignment horizontal="right" vertical="center" wrapText="1"/>
      <protection hidden="1"/>
    </xf>
    <xf numFmtId="0" fontId="2" fillId="2" borderId="50" xfId="0" applyFont="1" applyFill="1" applyBorder="1" applyAlignment="1" applyProtection="1">
      <alignment horizontal="right" vertical="center"/>
      <protection hidden="1"/>
    </xf>
    <xf numFmtId="0" fontId="9" fillId="0" borderId="34" xfId="0" applyFont="1" applyBorder="1" applyAlignment="1" applyProtection="1">
      <alignment horizontal="left"/>
      <protection hidden="1"/>
    </xf>
    <xf numFmtId="0" fontId="9" fillId="0" borderId="48" xfId="0" applyFont="1" applyBorder="1" applyAlignment="1" applyProtection="1">
      <alignment horizontal="left"/>
      <protection hidden="1"/>
    </xf>
    <xf numFmtId="0" fontId="9" fillId="0" borderId="30" xfId="0" applyFont="1" applyBorder="1" applyAlignment="1" applyProtection="1">
      <alignment horizontal="left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right" vertical="center"/>
      <protection hidden="1"/>
    </xf>
    <xf numFmtId="0" fontId="10" fillId="2" borderId="16" xfId="0" applyFont="1" applyFill="1" applyBorder="1" applyAlignment="1" applyProtection="1">
      <alignment horizontal="right" vertical="center"/>
      <protection hidden="1"/>
    </xf>
    <xf numFmtId="0" fontId="10" fillId="2" borderId="50" xfId="0" applyFont="1" applyFill="1" applyBorder="1" applyAlignment="1" applyProtection="1">
      <alignment horizontal="right" vertical="center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1" xfId="0" applyFont="1" applyBorder="1" applyAlignment="1" applyProtection="1">
      <alignment horizontal="lef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5" xfId="0" applyFont="1" applyBorder="1" applyAlignment="1" applyProtection="1">
      <alignment horizontal="left" vertical="center" wrapText="1"/>
      <protection hidden="1"/>
    </xf>
    <xf numFmtId="0" fontId="9" fillId="0" borderId="13" xfId="0" applyFont="1" applyBorder="1" applyAlignment="1" applyProtection="1">
      <alignment horizontal="left" vertical="center" wrapText="1"/>
      <protection hidden="1"/>
    </xf>
    <xf numFmtId="0" fontId="9" fillId="3" borderId="54" xfId="0" applyFont="1" applyFill="1" applyBorder="1" applyAlignment="1" applyProtection="1">
      <alignment horizontal="left"/>
      <protection locked="0" hidden="1"/>
    </xf>
    <xf numFmtId="0" fontId="9" fillId="3" borderId="55" xfId="0" applyFont="1" applyFill="1" applyBorder="1" applyAlignment="1" applyProtection="1">
      <alignment horizontal="left"/>
      <protection locked="0" hidden="1"/>
    </xf>
    <xf numFmtId="0" fontId="9" fillId="3" borderId="32" xfId="0" applyFont="1" applyFill="1" applyBorder="1" applyAlignment="1" applyProtection="1">
      <alignment horizontal="left"/>
      <protection locked="0" hidden="1"/>
    </xf>
    <xf numFmtId="0" fontId="9" fillId="0" borderId="44" xfId="0" applyFont="1" applyBorder="1" applyAlignment="1" applyProtection="1">
      <alignment horizontal="left"/>
      <protection hidden="1"/>
    </xf>
    <xf numFmtId="0" fontId="9" fillId="0" borderId="37" xfId="0" applyFont="1" applyBorder="1" applyAlignment="1" applyProtection="1">
      <alignment horizontal="left"/>
      <protection hidden="1"/>
    </xf>
    <xf numFmtId="0" fontId="9" fillId="0" borderId="28" xfId="0" applyFont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5" xfId="0" applyFont="1" applyFill="1" applyBorder="1" applyAlignment="1" applyProtection="1">
      <alignment horizontal="right" vertical="center" wrapText="1"/>
      <protection hidden="1"/>
    </xf>
    <xf numFmtId="0" fontId="2" fillId="4" borderId="13" xfId="0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3" xfId="2" applyFont="1" applyFill="1" applyBorder="1" applyAlignment="1" applyProtection="1">
      <alignment horizontal="right" vertical="center" wrapText="1"/>
      <protection hidden="1"/>
    </xf>
    <xf numFmtId="0" fontId="2" fillId="0" borderId="60" xfId="0" applyFont="1" applyBorder="1" applyAlignment="1" applyProtection="1">
      <alignment horizontal="center" vertical="center" textRotation="90" wrapText="1"/>
      <protection hidden="1"/>
    </xf>
    <xf numFmtId="0" fontId="2" fillId="0" borderId="61" xfId="0" applyFont="1" applyBorder="1" applyAlignment="1" applyProtection="1">
      <alignment horizontal="center" vertical="center" textRotation="90" wrapText="1"/>
      <protection hidden="1"/>
    </xf>
    <xf numFmtId="0" fontId="2" fillId="0" borderId="62" xfId="0" applyFont="1" applyBorder="1" applyAlignment="1" applyProtection="1">
      <alignment horizontal="center" vertical="center" textRotation="90" wrapText="1"/>
      <protection hidden="1"/>
    </xf>
    <xf numFmtId="165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56" xfId="0" applyFont="1" applyFill="1" applyBorder="1" applyAlignment="1" applyProtection="1">
      <alignment horizontal="right" vertical="center" wrapText="1"/>
      <protection hidden="1"/>
    </xf>
    <xf numFmtId="0" fontId="2" fillId="2" borderId="57" xfId="0" applyFont="1" applyFill="1" applyBorder="1" applyAlignment="1" applyProtection="1">
      <alignment horizontal="right" vertical="center" wrapText="1"/>
      <protection hidden="1"/>
    </xf>
    <xf numFmtId="0" fontId="2" fillId="2" borderId="58" xfId="0" applyFont="1" applyFill="1" applyBorder="1" applyAlignment="1" applyProtection="1">
      <alignment horizontal="right" vertical="center" wrapText="1"/>
      <protection hidden="1"/>
    </xf>
    <xf numFmtId="164" fontId="2" fillId="2" borderId="56" xfId="2" applyFont="1" applyFill="1" applyBorder="1" applyAlignment="1" applyProtection="1">
      <alignment horizontal="right" vertical="center" wrapText="1"/>
      <protection hidden="1"/>
    </xf>
    <xf numFmtId="164" fontId="2" fillId="2" borderId="58" xfId="2" applyFont="1" applyFill="1" applyBorder="1" applyAlignment="1" applyProtection="1">
      <alignment horizontal="right" vertical="center" wrapText="1"/>
      <protection hidden="1"/>
    </xf>
    <xf numFmtId="0" fontId="2" fillId="2" borderId="45" xfId="0" applyFont="1" applyFill="1" applyBorder="1" applyAlignment="1" applyProtection="1">
      <alignment horizontal="right" vertical="center" wrapText="1"/>
      <protection hidden="1"/>
    </xf>
    <xf numFmtId="0" fontId="2" fillId="2" borderId="53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36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164" fontId="2" fillId="2" borderId="45" xfId="2" applyFont="1" applyFill="1" applyBorder="1" applyAlignment="1" applyProtection="1">
      <alignment horizontal="right" vertical="center" wrapText="1"/>
      <protection hidden="1"/>
    </xf>
    <xf numFmtId="164" fontId="2" fillId="2" borderId="46" xfId="2" applyFont="1" applyFill="1" applyBorder="1" applyAlignment="1" applyProtection="1">
      <alignment horizontal="right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48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43" fontId="10" fillId="0" borderId="68" xfId="0" applyNumberFormat="1" applyFont="1" applyFill="1" applyBorder="1" applyAlignment="1" applyProtection="1">
      <alignment horizontal="center" vertical="center" wrapText="1"/>
      <protection hidden="1"/>
    </xf>
    <xf numFmtId="43" fontId="10" fillId="0" borderId="56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66" xfId="2" applyFont="1" applyFill="1" applyBorder="1" applyAlignment="1" applyProtection="1">
      <alignment horizontal="center" vertical="center" wrapText="1"/>
      <protection hidden="1"/>
    </xf>
    <xf numFmtId="164" fontId="10" fillId="0" borderId="57" xfId="2" applyFont="1" applyFill="1" applyBorder="1" applyAlignment="1" applyProtection="1">
      <alignment horizontal="center" vertical="center" wrapText="1"/>
      <protection hidden="1"/>
    </xf>
    <xf numFmtId="164" fontId="10" fillId="0" borderId="67" xfId="2" applyFont="1" applyFill="1" applyBorder="1" applyAlignment="1" applyProtection="1">
      <alignment horizontal="center" vertical="center" wrapText="1"/>
      <protection hidden="1"/>
    </xf>
    <xf numFmtId="164" fontId="10" fillId="0" borderId="19" xfId="2" applyFont="1" applyFill="1" applyBorder="1" applyAlignment="1" applyProtection="1">
      <alignment horizontal="center" vertical="center" wrapText="1"/>
      <protection hidden="1"/>
    </xf>
    <xf numFmtId="164" fontId="2" fillId="0" borderId="7" xfId="2" applyFont="1" applyFill="1" applyBorder="1" applyAlignment="1" applyProtection="1">
      <alignment horizontal="center" vertical="center" wrapText="1"/>
      <protection hidden="1"/>
    </xf>
    <xf numFmtId="164" fontId="2" fillId="0" borderId="0" xfId="2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left"/>
      <protection hidden="1"/>
    </xf>
    <xf numFmtId="0" fontId="9" fillId="0" borderId="52" xfId="0" applyFont="1" applyBorder="1" applyAlignment="1" applyProtection="1">
      <alignment horizontal="left"/>
      <protection hidden="1"/>
    </xf>
    <xf numFmtId="0" fontId="9" fillId="0" borderId="27" xfId="0" applyFont="1" applyBorder="1" applyAlignment="1" applyProtection="1">
      <alignment horizontal="left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164" fontId="2" fillId="0" borderId="35" xfId="2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2" fillId="0" borderId="70" xfId="0" applyFont="1" applyBorder="1" applyAlignment="1" applyProtection="1">
      <alignment horizontal="center" vertical="center" wrapText="1"/>
      <protection hidden="1"/>
    </xf>
    <xf numFmtId="164" fontId="3" fillId="5" borderId="13" xfId="2" applyFont="1" applyFill="1" applyBorder="1" applyAlignment="1" applyProtection="1">
      <alignment horizontal="center" vertical="center"/>
      <protection hidden="1"/>
    </xf>
    <xf numFmtId="164" fontId="3" fillId="5" borderId="10" xfId="2" applyFont="1" applyFill="1" applyBorder="1" applyAlignment="1" applyProtection="1">
      <alignment horizontal="center" vertical="center"/>
      <protection hidden="1"/>
    </xf>
    <xf numFmtId="164" fontId="3" fillId="0" borderId="13" xfId="2" applyFont="1" applyFill="1" applyBorder="1" applyAlignment="1" applyProtection="1">
      <alignment horizontal="center" vertical="center"/>
      <protection hidden="1"/>
    </xf>
    <xf numFmtId="164" fontId="3" fillId="0" borderId="10" xfId="2" applyFont="1" applyFill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right" vertical="center"/>
      <protection hidden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21A120-2C53-47C4-A977-7C9C2F99F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CFC1BE-D469-458C-AD88-316CFD1F9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77350-5B25-4393-9483-8C47EDA03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439C789-9B03-49C3-88B7-1E4350763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CB897682-5543-42B9-984B-095979AE6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7A3DF7-2CC3-4C8F-A333-FCA0C3BCB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0C7DCD-1C53-4143-B181-6C261825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D7B1EF6-FA47-4956-8DF7-D682C513E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525F483-0CE3-4D9E-827C-9F425B689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F149459-6CC9-4F6F-B909-A93925CD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CA4078-4495-4216-BD5D-12A8970D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600F0E-6798-4EE3-9402-AC6D48E7F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DF6B6-D24B-41D8-8766-4A64071FF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E5DAA4C-25DD-468E-8DD4-B4082939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E08A9D17-5ECE-4021-90CD-741D2CFF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239F5-0FB3-4567-9F0D-EA076570C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F3280E-C45F-4FEA-9BA8-509F53B6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6DEBE5D-98E8-49AD-9600-55A04F13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C98EF76-2496-4A7A-ADF8-515ED234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B2121C4-7BB7-4C03-AC8B-F2870B16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1B3EA8-B5B1-41C3-A878-F72463A5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62B41F-A2B5-4136-A9C5-5D0B342A6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ACBF8EC-DBD6-48B4-90AF-5762CD683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1469026-46EA-41CE-A34C-E5BA17FD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2DE5AF2E-FAFD-4395-84EF-2CF5C559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545830-CD01-4042-B916-59A52C17E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17BF4F3-2A24-4081-A2C6-496890C19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E580564-08A8-457A-8C04-E892E653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A9C549-F250-43D7-B50B-1A09B12F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90313BFC-4F6C-4B53-ACE5-A43B1F186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F9A632-D14C-4DF7-90AD-106CA5862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D7E4FD-742B-45F7-ABC2-BD481087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5015F7A-FEE7-4B64-A80B-C9C174851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483EA2-CD52-45F3-BF75-81F90C95E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7844801-CDE4-449D-B467-833777DF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9E6B54-7F39-417F-9AE7-03645E3A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256D73-EE37-4B57-A517-50FAB717C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D74A33-229E-4224-A254-9CDB666E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6280D70-252D-4D32-951F-97084F817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312580-64BA-4175-AA86-64FB9ECB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273B42-FFD7-4FF0-A2E3-0294408D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960FE3B-D083-4645-8065-AE58F709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59927F-9424-4F1E-87F4-E5B13DEE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A3E5FBB-1D7B-4716-8BA3-11CCFCBCE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106495FC-7D29-4B6E-9298-986E1652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2127849</xdr:colOff>
      <xdr:row>1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1FF3E6-FD8A-4C71-A714-EED034A08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76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5E5E0D-1C51-425E-85DB-3025A3CDA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B63D14-9BF2-4F2C-94E7-A24ADF22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8F4BEA-9FA1-4CC9-8053-CEFCB22D2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0EAD80-C203-4251-A08F-AA96C553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CF3DE1B-CC7C-48CD-B792-4E1D646AF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FF2929-9E57-4E06-B60B-F2A5FAF3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BFCBF8A9-8796-4F88-A691-04058394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1D0DD5-87FE-4AD4-A2F3-97BAF023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C892BB2-A29D-4948-8688-BD195F02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73E775-211D-4DAD-8928-3F4B18B28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E6D0783-C74B-4D71-8CF2-D82B2A17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61091C-5B90-4AA6-927C-1191B44F2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FE8938-E1EF-49FE-AF3D-D3FF1D3F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59C356A-CA4D-4DE5-9ABB-4FF858451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EDAFDAAE-3395-4CA7-A8FF-4E5953812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200BFD-BD8D-4B13-AD52-C54A53586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DC138F-85ED-465E-805F-C92BBEA74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0E7710-E727-4A28-B7E9-560952A8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637A5B3-C4FC-47DF-9037-011947AF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A99F29E-3420-43A5-A6E7-AC346E304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9BC88A-F144-4F87-94E8-72888652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AECB57-0F9C-4DD0-965F-32D792E11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9B9C8B-9F46-4793-8DAD-D1736AF8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302054F-5250-45C5-AED8-1E257EF5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BBC385-5EFC-4990-958E-627BFC00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5077BE-E15B-4B17-BE01-A67740A15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BBAA56-F525-4927-8676-64780E10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2515D686-650E-4461-BA36-5DC4E66E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C68C51-1E57-435E-8B65-13CAE7C7E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B2021CB-0D81-4394-BF8C-D06E46BCF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79C7D0-4151-4B9D-848D-38BED255B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8243AC-BFD6-47B4-8F2F-8E5F3FC7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2564E0E-4B72-4B5A-AE8D-AEE3255C8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showGridLines="0" zoomScale="90" zoomScaleNormal="90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168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146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 xml:space="preserve">Operador de Teleatendimento (05h às 22h) 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08" t="s">
        <v>38</v>
      </c>
      <c r="B30" s="209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x14ac:dyDescent="0.25">
      <c r="A31" s="33" t="s">
        <v>92</v>
      </c>
      <c r="B31" s="110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x14ac:dyDescent="0.25">
      <c r="A32" s="35" t="s">
        <v>93</v>
      </c>
      <c r="B32" s="109">
        <v>1.4999999999999999E-2</v>
      </c>
      <c r="C32" s="36" t="s">
        <v>99</v>
      </c>
      <c r="D32" s="37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35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35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35" t="s">
        <v>96</v>
      </c>
      <c r="B35" s="68">
        <v>2.5000000000000001E-2</v>
      </c>
      <c r="C35" s="36" t="s">
        <v>49</v>
      </c>
      <c r="D35" s="37"/>
      <c r="E35" s="78"/>
      <c r="F35" s="80"/>
      <c r="G35" s="81"/>
      <c r="H35" s="81"/>
      <c r="I35" s="81"/>
      <c r="J35" s="81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35" t="s">
        <v>97</v>
      </c>
      <c r="B36" s="68">
        <v>0.08</v>
      </c>
      <c r="C36" s="36" t="s">
        <v>102</v>
      </c>
      <c r="D36" s="37"/>
      <c r="E36" s="68"/>
      <c r="F36" s="82"/>
      <c r="G36" s="83"/>
      <c r="H36" s="83"/>
      <c r="I36" s="83"/>
      <c r="J36" s="83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35" t="s">
        <v>53</v>
      </c>
      <c r="B37" s="68"/>
      <c r="C37" s="36" t="s">
        <v>103</v>
      </c>
      <c r="D37" s="37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96" t="s">
        <v>61</v>
      </c>
      <c r="D44" s="96" t="s">
        <v>62</v>
      </c>
      <c r="E44" s="96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 xml:space="preserve">Operador de Teleatendimento (05h às 22h) 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68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70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tkic0MFh6luy0yo90jWhzjDYKUhjRC1BBCxXEjN9DkyQhCVmfW7KvuOG/mlQChnGRKEKU/dY4WQq14ifuhfQyQ==" saltValue="WV1OoKBdiIN2Xi/P2YLX3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O15:O16"/>
    <mergeCell ref="P15:P16"/>
    <mergeCell ref="Q15:Q16"/>
    <mergeCell ref="F14:G14"/>
    <mergeCell ref="J14:L14"/>
    <mergeCell ref="A5:G5"/>
    <mergeCell ref="A7:C8"/>
    <mergeCell ref="D7:E7"/>
    <mergeCell ref="F7:G7"/>
    <mergeCell ref="I7:L8"/>
    <mergeCell ref="M7:N7"/>
    <mergeCell ref="A6:E6"/>
    <mergeCell ref="I6:N6"/>
    <mergeCell ref="J9:L9"/>
    <mergeCell ref="A15:C15"/>
    <mergeCell ref="J11:L11"/>
    <mergeCell ref="J12:L12"/>
    <mergeCell ref="J13:L13"/>
    <mergeCell ref="A14:C14"/>
    <mergeCell ref="I9:I15"/>
    <mergeCell ref="A20:C20"/>
    <mergeCell ref="D20:E20"/>
    <mergeCell ref="F20:G20"/>
    <mergeCell ref="J21:L21"/>
    <mergeCell ref="D16:E16"/>
    <mergeCell ref="A17:C17"/>
    <mergeCell ref="D17:E17"/>
    <mergeCell ref="F17:G17"/>
    <mergeCell ref="A19:C19"/>
    <mergeCell ref="F18:G18"/>
    <mergeCell ref="A18:C18"/>
    <mergeCell ref="D19:E19"/>
    <mergeCell ref="F21:G21"/>
    <mergeCell ref="O23:P23"/>
    <mergeCell ref="J24:L24"/>
    <mergeCell ref="O7:P7"/>
    <mergeCell ref="A9:C9"/>
    <mergeCell ref="A10:C10"/>
    <mergeCell ref="A11:C11"/>
    <mergeCell ref="J15:L15"/>
    <mergeCell ref="J16:L16"/>
    <mergeCell ref="A12:C12"/>
    <mergeCell ref="A13:C13"/>
    <mergeCell ref="D13:E13"/>
    <mergeCell ref="J10:L10"/>
    <mergeCell ref="A16:C16"/>
    <mergeCell ref="J18:L18"/>
    <mergeCell ref="J19:L19"/>
    <mergeCell ref="I23:I26"/>
    <mergeCell ref="J26:L26"/>
    <mergeCell ref="I16:I22"/>
    <mergeCell ref="J17:L17"/>
    <mergeCell ref="O19:P19"/>
    <mergeCell ref="O22:P22"/>
    <mergeCell ref="J22:L22"/>
    <mergeCell ref="J23:L23"/>
    <mergeCell ref="J20:L20"/>
    <mergeCell ref="O26:P26"/>
    <mergeCell ref="O25:P25"/>
    <mergeCell ref="A47:E47"/>
    <mergeCell ref="F39:I39"/>
    <mergeCell ref="F33:I33"/>
    <mergeCell ref="A45:B45"/>
    <mergeCell ref="I43:N43"/>
    <mergeCell ref="I46:M46"/>
    <mergeCell ref="L33:M33"/>
    <mergeCell ref="L34:M34"/>
    <mergeCell ref="I45:M45"/>
    <mergeCell ref="I47:M47"/>
    <mergeCell ref="M27:N27"/>
    <mergeCell ref="L35:M35"/>
    <mergeCell ref="J25:L25"/>
    <mergeCell ref="C39:D39"/>
    <mergeCell ref="A30:B30"/>
    <mergeCell ref="C30:E30"/>
    <mergeCell ref="F34:I34"/>
    <mergeCell ref="I27:L27"/>
    <mergeCell ref="A50:E50"/>
    <mergeCell ref="F37:J37"/>
    <mergeCell ref="F38:I38"/>
    <mergeCell ref="F30:J30"/>
    <mergeCell ref="F31:I31"/>
    <mergeCell ref="C38:D38"/>
    <mergeCell ref="C31:D31"/>
    <mergeCell ref="F45:G45"/>
    <mergeCell ref="F46:G46"/>
    <mergeCell ref="F47:G47"/>
    <mergeCell ref="A46:E46"/>
    <mergeCell ref="I48:M48"/>
    <mergeCell ref="A48:E48"/>
    <mergeCell ref="F48:G48"/>
    <mergeCell ref="F32:I32"/>
    <mergeCell ref="C33:D33"/>
    <mergeCell ref="C34:D34"/>
    <mergeCell ref="A44:B44"/>
    <mergeCell ref="F44:G44"/>
    <mergeCell ref="I44:M44"/>
    <mergeCell ref="L32:M32"/>
    <mergeCell ref="L30:M30"/>
    <mergeCell ref="L31:M31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0"/>
  <sheetViews>
    <sheetView showGridLines="0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155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Operador de Qualidade e Treinamento Bilíngue (22h às 05h)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136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7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Operador de Qualidade e Treinamento Bilíngue (22h às 05h)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188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189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qvU5zEhyLm1MQas4w7bpA2+ht/eGIrH3x4+oBHw2l3m1F/XAItZodGdaOz4X3kBgutTKDyJW6O6SpTylAcny3g==" saltValue="KA0umrxIhcoIBjOOjGkIE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0"/>
  <sheetViews>
    <sheetView showGridLines="0" topLeftCell="A16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156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Teleatendimento (05h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Teleatendimento (05h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190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191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3NTw0BBhI6XrvaNlQ41EhaVPc4kTQIHJcALT/j0Mqju5Wbi2qAUtnA9hw7Pb2XQZGDDImPmDIbOuvLZAXe5CfQ==" saltValue="cEU+67O/x0O8w6bjyDg0u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0"/>
  <sheetViews>
    <sheetView showGridLines="0" topLeftCell="A19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157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Teleatendimento (22h às 05h)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Teleatendimento (22h às 05h)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192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193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dyIHLxVyTpBURCXRHK094Zb5LCPoJfX6wCe5nmV6l20vPhU4+wyCrPFxDbq36stawi7guvtbOvZsVpIXfSjsdg==" saltValue="DSI92TxQG8+//6KSjVbj0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60"/>
  <sheetViews>
    <sheetView showGridLines="0" topLeftCell="A10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178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158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Teleatendimento Bilíngue (05h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Teleatendimento Bilíngue (05h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194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195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Z8tkPvNyxQtrP9SuNQkIO6AIE+2EyKpmN12u2uB6vEbplfoxo7DSXhW3s6t+2pcSlS+HYaLS9XYaexvF6wzQ+A==" saltValue="kRQyp3zf4a/3NGXqI6XZZ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60"/>
  <sheetViews>
    <sheetView showGridLines="0" tabSelected="1" topLeftCell="A16" zoomScale="106" zoomScaleNormal="106" workbookViewId="0">
      <selection activeCell="E35" sqref="E3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204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159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Teleatendimento Bilíngue (22h às 05h)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08" t="s">
        <v>38</v>
      </c>
      <c r="B30" s="209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33" t="s">
        <v>92</v>
      </c>
      <c r="B31" s="75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Teleatendimento Bilíngue (22h às 05h)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205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206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KakB6l5bdPGVlCliysU/k3gqEhxpdpp/X2/TiIuDM8G36r/nyzk+ZrUsizcBvMt+6uswg0X9YU58ZMn3nOaBwg==" saltValue="YCgnGQpvbfKRc/IV5lL1R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60"/>
  <sheetViews>
    <sheetView showGridLines="0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160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Qualidade e Treinamento (05h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Qualidade e Treinamento (05h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196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197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whg8UXbFSobJhmuf+VCVOUcuKkvVB+b2XLhLUECFKWh7wJAs/qXRQmrn1jtlA1PdFUU4vDpzGrKN32JuiO9uAg==" saltValue="X3nWI8pcsa2k77xmmFziX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showGridLines="0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180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161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Qualidade e Treinamento (22h às 05h)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08" t="s">
        <v>38</v>
      </c>
      <c r="B30" s="209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33" t="s">
        <v>92</v>
      </c>
      <c r="B31" s="115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x14ac:dyDescent="0.25">
      <c r="A32" s="103" t="s">
        <v>93</v>
      </c>
      <c r="B32" s="109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Qualidade e Treinamento (22h às 05h)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198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199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shwwHDUBEtgSfCjcmom3fkUeBYB86x9fNH1G3HYUxu4e4XZauD5KqNSxX+XuA0ijARG98OgcYdRVWkm7nKFUxw==" saltValue="RbUnjDXFYTE8bPWo9/vgd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60"/>
  <sheetViews>
    <sheetView showGridLines="0" topLeftCell="A13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181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162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Apoio (05h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Apoio (05h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200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201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6g5cdSp7yEEivFNOOoQfefowZVBYSiJxxXQV9x7aEokidEr2ZPxebHYutEFKUt+ruJHH/xxvJJ9N3BtTDZZdBg==" saltValue="nwdGmEVjc3ABqHD/g6Xc9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60"/>
  <sheetViews>
    <sheetView showGridLines="0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164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163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Líder de Apoio (22h às 05h)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Líder de Apoio (22h às 05h)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202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203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iDoZiBsX34hrFo7Je12iTVAxgKcEDq9eTWdhtpn8mjMDcG6qLhyCXEZYfdj70sHRPr5gskzAKeyPxo2WQk1StA==" saltValue="BtRtrFIPUNsklJWQh0ktS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30"/>
  <sheetViews>
    <sheetView showGridLines="0" zoomScaleNormal="100" workbookViewId="0">
      <selection activeCell="J10" sqref="J10"/>
    </sheetView>
  </sheetViews>
  <sheetFormatPr defaultColWidth="9.1796875" defaultRowHeight="12.5" x14ac:dyDescent="0.25"/>
  <cols>
    <col min="1" max="1" width="9.26953125" style="116" customWidth="1"/>
    <col min="2" max="2" width="50.26953125" style="116" customWidth="1"/>
    <col min="3" max="3" width="8.81640625" style="116" customWidth="1"/>
    <col min="4" max="4" width="13" style="116" bestFit="1" customWidth="1"/>
    <col min="5" max="5" width="17.54296875" style="116" customWidth="1"/>
    <col min="6" max="6" width="18.1796875" style="116" customWidth="1"/>
    <col min="7" max="8" width="9.1796875" style="116"/>
    <col min="9" max="9" width="10.7265625" style="116" bestFit="1" customWidth="1"/>
    <col min="10" max="10" width="22.54296875" style="116" customWidth="1"/>
    <col min="11" max="16384" width="9.1796875" style="116"/>
  </cols>
  <sheetData>
    <row r="1" spans="1:16" x14ac:dyDescent="0.25">
      <c r="A1" s="5"/>
      <c r="B1" s="5"/>
      <c r="C1" s="5"/>
      <c r="D1" s="5"/>
      <c r="E1" s="5"/>
      <c r="F1" s="5"/>
      <c r="G1" s="5"/>
      <c r="H1" s="100" t="s">
        <v>127</v>
      </c>
      <c r="I1" s="5"/>
      <c r="J1" s="5"/>
      <c r="K1" s="5"/>
      <c r="L1" s="5"/>
      <c r="M1" s="5"/>
      <c r="N1" s="5"/>
      <c r="O1" s="5"/>
    </row>
    <row r="2" spans="1:16" ht="29.25" customHeight="1" x14ac:dyDescent="0.25">
      <c r="A2" s="99"/>
      <c r="B2" s="99"/>
      <c r="C2" s="99"/>
      <c r="D2" s="99"/>
      <c r="E2" s="250" t="s">
        <v>131</v>
      </c>
      <c r="F2" s="250"/>
      <c r="G2" s="250"/>
      <c r="H2" s="250"/>
      <c r="I2" s="13"/>
      <c r="J2" s="13"/>
      <c r="K2" s="13"/>
      <c r="L2" s="13"/>
    </row>
    <row r="3" spans="1:16" ht="16.5" customHeight="1" x14ac:dyDescent="0.25">
      <c r="A3" s="251" t="s">
        <v>130</v>
      </c>
      <c r="B3" s="252"/>
      <c r="C3" s="252"/>
      <c r="D3" s="252"/>
      <c r="E3" s="252"/>
      <c r="F3" s="252"/>
      <c r="G3" s="252"/>
      <c r="H3" s="253"/>
      <c r="I3" s="102"/>
      <c r="J3" s="102"/>
      <c r="K3" s="102"/>
      <c r="L3" s="102"/>
      <c r="M3" s="102"/>
      <c r="N3" s="102"/>
      <c r="O3" s="102"/>
      <c r="P3" s="102"/>
    </row>
    <row r="4" spans="1:16" ht="16.5" customHeight="1" x14ac:dyDescent="0.25">
      <c r="A4" s="134"/>
      <c r="B4" s="134"/>
      <c r="C4" s="134"/>
      <c r="D4" s="134"/>
      <c r="E4" s="134"/>
      <c r="F4" s="134"/>
      <c r="G4" s="134"/>
      <c r="H4" s="134"/>
      <c r="I4" s="102"/>
      <c r="J4" s="102"/>
      <c r="K4" s="102"/>
      <c r="L4" s="102"/>
      <c r="M4" s="102"/>
      <c r="N4" s="102"/>
      <c r="O4" s="102"/>
      <c r="P4" s="102"/>
    </row>
    <row r="5" spans="1:16" ht="16.5" customHeight="1" x14ac:dyDescent="0.25">
      <c r="A5" s="280" t="s">
        <v>129</v>
      </c>
      <c r="B5" s="280"/>
      <c r="C5" s="280"/>
      <c r="D5" s="280"/>
      <c r="E5" s="280"/>
      <c r="F5" s="280"/>
      <c r="G5" s="280"/>
      <c r="H5" s="280"/>
      <c r="I5" s="102"/>
      <c r="J5" s="102"/>
      <c r="K5" s="102"/>
      <c r="L5" s="102"/>
      <c r="M5" s="102"/>
      <c r="N5" s="102"/>
      <c r="O5" s="102"/>
      <c r="P5" s="102"/>
    </row>
    <row r="6" spans="1:16" ht="13" thickBot="1" x14ac:dyDescent="0.3">
      <c r="A6" s="4"/>
      <c r="B6" s="4"/>
      <c r="C6" s="28"/>
      <c r="D6" s="4"/>
      <c r="E6" s="4"/>
      <c r="F6" s="4"/>
      <c r="G6" s="4"/>
      <c r="H6" s="4"/>
    </row>
    <row r="7" spans="1:16" ht="36.75" customHeight="1" x14ac:dyDescent="0.25">
      <c r="A7" s="133" t="s">
        <v>78</v>
      </c>
      <c r="B7" s="133" t="s">
        <v>79</v>
      </c>
      <c r="C7" s="117" t="s">
        <v>80</v>
      </c>
      <c r="D7" s="135" t="s">
        <v>85</v>
      </c>
      <c r="E7" s="135" t="s">
        <v>86</v>
      </c>
      <c r="F7" s="135" t="s">
        <v>113</v>
      </c>
      <c r="G7" s="282" t="s">
        <v>87</v>
      </c>
      <c r="H7" s="283"/>
      <c r="I7" s="118" t="s">
        <v>132</v>
      </c>
      <c r="J7" s="118" t="s">
        <v>133</v>
      </c>
    </row>
    <row r="8" spans="1:16" ht="15" customHeight="1" x14ac:dyDescent="0.25">
      <c r="A8" s="119" t="s">
        <v>81</v>
      </c>
      <c r="B8" s="120" t="str">
        <f>'Oper Tele 5h às 22h'!D7</f>
        <v xml:space="preserve">Operador de Teleatendimento (05h às 22h) </v>
      </c>
      <c r="C8" s="121">
        <f>'Oper Tele 5h às 22h'!D45</f>
        <v>0</v>
      </c>
      <c r="D8" s="122">
        <f>'Oper Tele 5h às 22h'!C45</f>
        <v>0</v>
      </c>
      <c r="E8" s="123">
        <f>'Oper Tele 5h às 22h'!E45</f>
        <v>0</v>
      </c>
      <c r="F8" s="123">
        <f>'Oper Tele 5h às 22h'!F47</f>
        <v>0</v>
      </c>
      <c r="G8" s="284">
        <f>'Oper Tele 5h às 22h'!F48</f>
        <v>0</v>
      </c>
      <c r="H8" s="285"/>
      <c r="I8" s="124">
        <v>686</v>
      </c>
      <c r="J8" s="125">
        <f>G8*I8</f>
        <v>0</v>
      </c>
    </row>
    <row r="9" spans="1:16" ht="15" customHeight="1" x14ac:dyDescent="0.25">
      <c r="A9" s="119" t="s">
        <v>82</v>
      </c>
      <c r="B9" s="120" t="str">
        <f>'Oper Tele 22h às 5h'!D7</f>
        <v xml:space="preserve">Operador de Teleatendimento (22h às 05h) </v>
      </c>
      <c r="C9" s="121">
        <f>'Oper Tele 22h às 5h'!D45</f>
        <v>0</v>
      </c>
      <c r="D9" s="121">
        <f>'Oper Tele 22h às 5h'!C45</f>
        <v>0</v>
      </c>
      <c r="E9" s="123">
        <f>'Oper Tele 22h às 5h'!E45</f>
        <v>0</v>
      </c>
      <c r="F9" s="123">
        <f>'Oper Tele 22h às 5h'!F47</f>
        <v>0</v>
      </c>
      <c r="G9" s="284">
        <f>'Oper Tele 22h às 5h'!F48</f>
        <v>0</v>
      </c>
      <c r="H9" s="285"/>
      <c r="I9" s="124">
        <v>29</v>
      </c>
      <c r="J9" s="125">
        <f t="shared" ref="J9:J25" si="0">G9*I9</f>
        <v>0</v>
      </c>
    </row>
    <row r="10" spans="1:16" ht="15" customHeight="1" x14ac:dyDescent="0.25">
      <c r="A10" s="119" t="s">
        <v>83</v>
      </c>
      <c r="B10" s="126" t="str">
        <f>'Oper Tel Bilingue 5h às 22h '!D7</f>
        <v xml:space="preserve">Operador de Teleatendimento Bilíngue (05h às 22h) </v>
      </c>
      <c r="C10" s="127">
        <f>'Oper Tel Bilingue 5h às 22h '!D45</f>
        <v>0</v>
      </c>
      <c r="D10" s="127">
        <f>'Oper Tel Bilingue 5h às 22h '!C45</f>
        <v>0</v>
      </c>
      <c r="E10" s="128">
        <f>'Oper Tel Bilingue 5h às 22h '!E45</f>
        <v>0</v>
      </c>
      <c r="F10" s="128">
        <f>'Oper Tel Bilingue 5h às 22h '!F47</f>
        <v>0</v>
      </c>
      <c r="G10" s="286">
        <f>'Oper Tel Bilingue 5h às 22h '!F48</f>
        <v>0</v>
      </c>
      <c r="H10" s="287"/>
      <c r="I10" s="129">
        <v>14</v>
      </c>
      <c r="J10" s="130">
        <f t="shared" si="0"/>
        <v>0</v>
      </c>
    </row>
    <row r="11" spans="1:16" ht="15" customHeight="1" x14ac:dyDescent="0.25">
      <c r="A11" s="119" t="s">
        <v>84</v>
      </c>
      <c r="B11" s="126" t="str">
        <f>'Oper Tel Bilingue 22h às 5h '!D7</f>
        <v xml:space="preserve">Operador de Teleatendimento Bilíngue (22h às 05h) </v>
      </c>
      <c r="C11" s="127">
        <f>'Oper Tel Bilingue 22h às 5h '!D45</f>
        <v>0</v>
      </c>
      <c r="D11" s="127">
        <f>'Oper Tel Bilingue 22h às 5h '!C45</f>
        <v>0</v>
      </c>
      <c r="E11" s="128">
        <f>'Oper Tel Bilingue 22h às 5h '!E45</f>
        <v>0</v>
      </c>
      <c r="F11" s="128">
        <f>'Oper Tel Bilingue 22h às 5h '!F47</f>
        <v>0</v>
      </c>
      <c r="G11" s="286">
        <f>'Oper Tel Bilingue 22h às 5h '!F48</f>
        <v>0</v>
      </c>
      <c r="H11" s="287"/>
      <c r="I11" s="129">
        <v>5</v>
      </c>
      <c r="J11" s="130">
        <f t="shared" si="0"/>
        <v>0</v>
      </c>
    </row>
    <row r="12" spans="1:16" ht="15" customHeight="1" x14ac:dyDescent="0.25">
      <c r="A12" s="119" t="s">
        <v>111</v>
      </c>
      <c r="B12" s="120" t="str">
        <f>'Oper Tel Certificado 5h às 22h'!D7</f>
        <v>Operador de Teleatendimento Certificado (05 às 22h)</v>
      </c>
      <c r="C12" s="121">
        <f>'Oper Tel Certificado 5h às 22h'!D45</f>
        <v>0</v>
      </c>
      <c r="D12" s="122">
        <f>'Oper Tel Certificado 5h às 22h'!C45</f>
        <v>0</v>
      </c>
      <c r="E12" s="123">
        <f>'Oper Tel Certificado 5h às 22h'!E45</f>
        <v>0</v>
      </c>
      <c r="F12" s="123">
        <f>'Oper Tel Certificado 5h às 22h'!F47</f>
        <v>0</v>
      </c>
      <c r="G12" s="284">
        <f>'Oper Tel Certificado 5h às 22h'!F48</f>
        <v>0</v>
      </c>
      <c r="H12" s="285"/>
      <c r="I12" s="124">
        <v>40</v>
      </c>
      <c r="J12" s="125">
        <f t="shared" si="0"/>
        <v>0</v>
      </c>
    </row>
    <row r="13" spans="1:16" ht="15" customHeight="1" x14ac:dyDescent="0.25">
      <c r="A13" s="119" t="s">
        <v>112</v>
      </c>
      <c r="B13" s="120" t="str">
        <f>'Ope Tel Certificado 22h às 5h '!D7</f>
        <v>Operador de Teleatendimento Certificado (22h às 05h)</v>
      </c>
      <c r="C13" s="121">
        <f>'Ope Tel Certificado 22h às 5h '!D45</f>
        <v>0</v>
      </c>
      <c r="D13" s="121">
        <f>'Ope Tel Certificado 22h às 5h '!C45</f>
        <v>0</v>
      </c>
      <c r="E13" s="123">
        <f>'Ope Tel Certificado 22h às 5h '!E45</f>
        <v>0</v>
      </c>
      <c r="F13" s="123">
        <f>'Ope Tel Certificado 22h às 5h '!F47</f>
        <v>0</v>
      </c>
      <c r="G13" s="284">
        <f>'Ope Tel Certificado 22h às 5h '!F48</f>
        <v>0</v>
      </c>
      <c r="H13" s="285"/>
      <c r="I13" s="124">
        <v>0</v>
      </c>
      <c r="J13" s="125">
        <f t="shared" si="0"/>
        <v>0</v>
      </c>
    </row>
    <row r="14" spans="1:16" ht="15" customHeight="1" x14ac:dyDescent="0.25">
      <c r="A14" s="119" t="s">
        <v>134</v>
      </c>
      <c r="B14" s="126" t="str">
        <f>'Ope Qual e Treinam 5h às 22h'!D7</f>
        <v>Operador de Qualidade e Treinamento (05h às 22h)</v>
      </c>
      <c r="C14" s="127">
        <f>'Ope Qual e Treinam 5h às 22h'!D45</f>
        <v>0</v>
      </c>
      <c r="D14" s="127">
        <f>'Ope Qual e Treinam 5h às 22h'!C45</f>
        <v>0</v>
      </c>
      <c r="E14" s="128">
        <f>'Ope Qual e Treinam 5h às 22h'!E45</f>
        <v>0</v>
      </c>
      <c r="F14" s="128">
        <f>'Ope Qual e Treinam 5h às 22h'!F47</f>
        <v>0</v>
      </c>
      <c r="G14" s="286">
        <f>'Ope Qual e Treinam 5h às 22h'!F48</f>
        <v>0</v>
      </c>
      <c r="H14" s="287"/>
      <c r="I14" s="129">
        <v>30</v>
      </c>
      <c r="J14" s="130">
        <f t="shared" si="0"/>
        <v>0</v>
      </c>
    </row>
    <row r="15" spans="1:16" ht="15" customHeight="1" x14ac:dyDescent="0.25">
      <c r="A15" s="119" t="s">
        <v>135</v>
      </c>
      <c r="B15" s="126" t="str">
        <f>'Oper Qual e Treinam 22h às 5h'!D7</f>
        <v xml:space="preserve">Operador de Qualidade e Treinamento (22h às 05h) </v>
      </c>
      <c r="C15" s="127">
        <f>'Oper Qual e Treinam 22h às 5h'!D45</f>
        <v>0</v>
      </c>
      <c r="D15" s="127">
        <f>'Oper Qual e Treinam 22h às 5h'!C45</f>
        <v>0</v>
      </c>
      <c r="E15" s="128">
        <f>'Oper Qual e Treinam 22h às 5h'!E45</f>
        <v>0</v>
      </c>
      <c r="F15" s="128">
        <f>'Oper Qual e Treinam 22h às 5h'!F47</f>
        <v>0</v>
      </c>
      <c r="G15" s="286">
        <f>'Oper Qual e Treinam 22h às 5h'!F48</f>
        <v>0</v>
      </c>
      <c r="H15" s="287"/>
      <c r="I15" s="129">
        <v>0</v>
      </c>
      <c r="J15" s="130">
        <f t="shared" si="0"/>
        <v>0</v>
      </c>
    </row>
    <row r="16" spans="1:16" ht="15" customHeight="1" x14ac:dyDescent="0.25">
      <c r="A16" s="119" t="s">
        <v>136</v>
      </c>
      <c r="B16" s="120" t="str">
        <f>'Oper Qual e Trei Bil 5h às 22h '!D7</f>
        <v>Operador de Qualidade e Treinamento Bilíngue (05h às 22h)</v>
      </c>
      <c r="C16" s="121">
        <f>'Oper Qual e Trei Bil 5h às 22h '!D45</f>
        <v>0</v>
      </c>
      <c r="D16" s="122">
        <f>'Oper Qual e Trei Bil 5h às 22h '!C45</f>
        <v>0</v>
      </c>
      <c r="E16" s="123">
        <f>'Oper Qual e Trei Bil 5h às 22h '!E45</f>
        <v>0</v>
      </c>
      <c r="F16" s="123">
        <f>'Oper Qual e Trei Bil 5h às 22h '!F47</f>
        <v>0</v>
      </c>
      <c r="G16" s="284">
        <f>'Oper Qual e Trei Bil 5h às 22h '!F48</f>
        <v>0</v>
      </c>
      <c r="H16" s="285"/>
      <c r="I16" s="124">
        <v>2</v>
      </c>
      <c r="J16" s="125">
        <f t="shared" si="0"/>
        <v>0</v>
      </c>
    </row>
    <row r="17" spans="1:10" ht="15" customHeight="1" x14ac:dyDescent="0.25">
      <c r="A17" s="119" t="s">
        <v>137</v>
      </c>
      <c r="B17" s="120" t="str">
        <f>'Oper Qual e Trei Bil 22 às 5h'!D7</f>
        <v>Operador de Qualidade e Treinamento Bilíngue (22h às 05h)</v>
      </c>
      <c r="C17" s="121">
        <f>'Oper Qual e Trei Bil 22 às 5h'!D45</f>
        <v>0</v>
      </c>
      <c r="D17" s="121">
        <f>'Oper Qual e Trei Bil 22 às 5h'!C45</f>
        <v>0</v>
      </c>
      <c r="E17" s="123">
        <f>'Oper Qual e Trei Bil 22 às 5h'!E45</f>
        <v>0</v>
      </c>
      <c r="F17" s="123">
        <f>'Oper Qual e Trei Bil 22 às 5h'!F47</f>
        <v>0</v>
      </c>
      <c r="G17" s="284">
        <f>'Oper Qual e Trei Bil 22 às 5h'!F48</f>
        <v>0</v>
      </c>
      <c r="H17" s="285"/>
      <c r="I17" s="124">
        <v>0</v>
      </c>
      <c r="J17" s="125">
        <f t="shared" si="0"/>
        <v>0</v>
      </c>
    </row>
    <row r="18" spans="1:10" ht="15" customHeight="1" x14ac:dyDescent="0.25">
      <c r="A18" s="119" t="s">
        <v>138</v>
      </c>
      <c r="B18" s="126" t="str">
        <f>'Líder de Tele 5h às 22h'!D7</f>
        <v>Líder de Teleatendimento (05h às 22h)</v>
      </c>
      <c r="C18" s="127">
        <f>'Líder de Tele 5h às 22h'!D45</f>
        <v>0</v>
      </c>
      <c r="D18" s="127">
        <f>'Líder de Tele 5h às 22h'!C45</f>
        <v>0</v>
      </c>
      <c r="E18" s="128">
        <f>'Líder de Tele 5h às 22h'!E45</f>
        <v>0</v>
      </c>
      <c r="F18" s="128">
        <f>'Líder de Tele 5h às 22h'!F47</f>
        <v>0</v>
      </c>
      <c r="G18" s="286">
        <f>'Líder de Tele 5h às 22h'!F48</f>
        <v>0</v>
      </c>
      <c r="H18" s="287"/>
      <c r="I18" s="129">
        <v>37</v>
      </c>
      <c r="J18" s="130">
        <f t="shared" si="0"/>
        <v>0</v>
      </c>
    </row>
    <row r="19" spans="1:10" ht="15" customHeight="1" x14ac:dyDescent="0.25">
      <c r="A19" s="119" t="s">
        <v>139</v>
      </c>
      <c r="B19" s="126" t="str">
        <f>'Líder de Tele 22h às 5h '!D7</f>
        <v>Líder de Teleatendimento (22h às 05h)</v>
      </c>
      <c r="C19" s="127">
        <f>'Líder de Tele 22h às 5h '!D45</f>
        <v>0</v>
      </c>
      <c r="D19" s="127">
        <f>'Líder de Tele 22h às 5h '!C45</f>
        <v>0</v>
      </c>
      <c r="E19" s="128">
        <f>'Líder de Tele 22h às 5h '!E45</f>
        <v>0</v>
      </c>
      <c r="F19" s="128">
        <f>'Líder de Tele 22h às 5h '!F47</f>
        <v>0</v>
      </c>
      <c r="G19" s="286">
        <f>'Líder de Tele 22h às 5h '!F48</f>
        <v>0</v>
      </c>
      <c r="H19" s="287"/>
      <c r="I19" s="129">
        <v>2</v>
      </c>
      <c r="J19" s="130">
        <f t="shared" si="0"/>
        <v>0</v>
      </c>
    </row>
    <row r="20" spans="1:10" ht="15" customHeight="1" x14ac:dyDescent="0.25">
      <c r="A20" s="119" t="s">
        <v>140</v>
      </c>
      <c r="B20" s="120" t="str">
        <f>'Líder Tele Bilíngue 5h às 22h'!D7</f>
        <v>Líder de Teleatendimento Bilíngue (05h às 22h)</v>
      </c>
      <c r="C20" s="121">
        <f>'Líder Tele Bilíngue 5h às 22h'!D45</f>
        <v>0</v>
      </c>
      <c r="D20" s="122">
        <f>'Líder Tele Bilíngue 5h às 22h'!C45</f>
        <v>0</v>
      </c>
      <c r="E20" s="123">
        <f>'Líder Tele Bilíngue 5h às 22h'!E45</f>
        <v>0</v>
      </c>
      <c r="F20" s="123">
        <f>'Líder Tele Bilíngue 5h às 22h'!F47</f>
        <v>0</v>
      </c>
      <c r="G20" s="284">
        <f>'Líder Tele Bilíngue 5h às 22h'!F48</f>
        <v>0</v>
      </c>
      <c r="H20" s="285"/>
      <c r="I20" s="124">
        <v>2</v>
      </c>
      <c r="J20" s="125">
        <f t="shared" si="0"/>
        <v>0</v>
      </c>
    </row>
    <row r="21" spans="1:10" ht="15" customHeight="1" x14ac:dyDescent="0.25">
      <c r="A21" s="119" t="s">
        <v>141</v>
      </c>
      <c r="B21" s="120" t="str">
        <f>'Líder Tele Bilíngue 22h às 5h'!D7</f>
        <v>Líder de Teleatendimento Bilíngue (22h às 05h)</v>
      </c>
      <c r="C21" s="121">
        <f>'Líder Tele Bilíngue 22h às 5h'!D45</f>
        <v>0</v>
      </c>
      <c r="D21" s="121">
        <f>'Líder Tele Bilíngue 22h às 5h'!C45</f>
        <v>0</v>
      </c>
      <c r="E21" s="123">
        <f>'Líder Tele Bilíngue 22h às 5h'!E45</f>
        <v>0</v>
      </c>
      <c r="F21" s="123">
        <f>'Líder Tele Bilíngue 22h às 5h'!F47</f>
        <v>0</v>
      </c>
      <c r="G21" s="284">
        <f>'Líder Tele Bilíngue 22h às 5h'!F48</f>
        <v>0</v>
      </c>
      <c r="H21" s="285"/>
      <c r="I21" s="124">
        <v>4</v>
      </c>
      <c r="J21" s="125">
        <f t="shared" si="0"/>
        <v>0</v>
      </c>
    </row>
    <row r="22" spans="1:10" ht="15" customHeight="1" x14ac:dyDescent="0.25">
      <c r="A22" s="119" t="s">
        <v>142</v>
      </c>
      <c r="B22" s="126" t="str">
        <f>'Líder de Qual e Trein 5h às 22h'!D7</f>
        <v>Líder de Qualidade e Treinamento (05h às 22h)</v>
      </c>
      <c r="C22" s="127">
        <f>'Líder de Qual e Trein 5h às 22h'!D45</f>
        <v>0</v>
      </c>
      <c r="D22" s="127">
        <f>'Líder de Qual e Trein 5h às 22h'!C45</f>
        <v>0</v>
      </c>
      <c r="E22" s="128">
        <f>'Líder de Qual e Trein 5h às 22h'!E45</f>
        <v>0</v>
      </c>
      <c r="F22" s="128">
        <f>'Líder de Qual e Trein 5h às 22h'!F47</f>
        <v>0</v>
      </c>
      <c r="G22" s="286">
        <f>'Líder de Qual e Trein 5h às 22h'!F48</f>
        <v>0</v>
      </c>
      <c r="H22" s="287"/>
      <c r="I22" s="129">
        <v>4</v>
      </c>
      <c r="J22" s="130">
        <f t="shared" si="0"/>
        <v>0</v>
      </c>
    </row>
    <row r="23" spans="1:10" ht="15" customHeight="1" x14ac:dyDescent="0.25">
      <c r="A23" s="119" t="s">
        <v>143</v>
      </c>
      <c r="B23" s="126" t="str">
        <f>'Líder de Qual e Trein 22h às 5h'!D7</f>
        <v>Líder de Qualidade e Treinamento (22h às 05h)</v>
      </c>
      <c r="C23" s="127">
        <f>'Líder de Qual e Trein 22h às 5h'!D45</f>
        <v>0</v>
      </c>
      <c r="D23" s="127">
        <f>'Líder de Qual e Trein 22h às 5h'!C45</f>
        <v>0</v>
      </c>
      <c r="E23" s="128">
        <f>'Líder de Qual e Trein 22h às 5h'!E45</f>
        <v>0</v>
      </c>
      <c r="F23" s="128">
        <f>'Líder de Qual e Trein 22h às 5h'!F47</f>
        <v>0</v>
      </c>
      <c r="G23" s="286">
        <f>'Líder de Qual e Trein 22h às 5h'!F48</f>
        <v>0</v>
      </c>
      <c r="H23" s="287"/>
      <c r="I23" s="129">
        <v>0</v>
      </c>
      <c r="J23" s="130">
        <f t="shared" si="0"/>
        <v>0</v>
      </c>
    </row>
    <row r="24" spans="1:10" ht="14.25" customHeight="1" x14ac:dyDescent="0.25">
      <c r="A24" s="119" t="s">
        <v>144</v>
      </c>
      <c r="B24" s="120" t="str">
        <f>'Líder de Apoio 5 às 22h'!D7</f>
        <v>Líder de Apoio (05h às 22h)</v>
      </c>
      <c r="C24" s="121">
        <f>'Líder de Apoio 5 às 22h'!D45</f>
        <v>0</v>
      </c>
      <c r="D24" s="122">
        <f>'Líder de Apoio 5 às 22h'!C45</f>
        <v>0</v>
      </c>
      <c r="E24" s="123">
        <f>'Líder de Apoio 5 às 22h'!E45</f>
        <v>0</v>
      </c>
      <c r="F24" s="123">
        <f>'Líder de Apoio 5 às 22h'!F47</f>
        <v>0</v>
      </c>
      <c r="G24" s="284">
        <f>'Líder de Apoio 5 às 22h'!F48</f>
        <v>0</v>
      </c>
      <c r="H24" s="285"/>
      <c r="I24" s="124">
        <v>4</v>
      </c>
      <c r="J24" s="125">
        <f t="shared" si="0"/>
        <v>0</v>
      </c>
    </row>
    <row r="25" spans="1:10" x14ac:dyDescent="0.25">
      <c r="A25" s="119" t="s">
        <v>145</v>
      </c>
      <c r="B25" s="120" t="str">
        <f>'Líder de Apoio 22 às 5h '!D7</f>
        <v>Líder de Apoio (22h às 05h)</v>
      </c>
      <c r="C25" s="121">
        <f>'Líder de Apoio 22 às 5h '!D45</f>
        <v>0</v>
      </c>
      <c r="D25" s="121">
        <f>'Líder de Apoio 22 às 5h '!C45</f>
        <v>0</v>
      </c>
      <c r="E25" s="123">
        <f>'Líder de Apoio 22 às 5h '!E45</f>
        <v>0</v>
      </c>
      <c r="F25" s="123">
        <f>'Líder de Apoio 22 às 5h '!F47</f>
        <v>0</v>
      </c>
      <c r="G25" s="284">
        <f>'Líder de Apoio 22 às 5h '!F48</f>
        <v>0</v>
      </c>
      <c r="H25" s="285"/>
      <c r="I25" s="124">
        <v>0</v>
      </c>
      <c r="J25" s="125">
        <f t="shared" si="0"/>
        <v>0</v>
      </c>
    </row>
    <row r="26" spans="1:10" ht="14" x14ac:dyDescent="0.25">
      <c r="A26" s="288"/>
      <c r="B26" s="288"/>
      <c r="C26" s="288"/>
      <c r="D26" s="288"/>
      <c r="E26" s="288"/>
      <c r="F26" s="288"/>
      <c r="G26" s="281">
        <f>ROUND(SUM(G8:H25),2)</f>
        <v>0</v>
      </c>
      <c r="H26" s="281"/>
      <c r="I26" s="131">
        <f>SUM(I8:I25)</f>
        <v>859</v>
      </c>
      <c r="J26" s="132">
        <f>SUM(J8:J25)</f>
        <v>0</v>
      </c>
    </row>
    <row r="27" spans="1:10" x14ac:dyDescent="0.25">
      <c r="A27" s="4"/>
      <c r="B27" s="4"/>
      <c r="C27" s="28"/>
      <c r="D27" s="4"/>
      <c r="E27" s="4"/>
      <c r="F27" s="4"/>
      <c r="G27" s="4"/>
      <c r="H27" s="4"/>
    </row>
    <row r="28" spans="1:10" x14ac:dyDescent="0.25">
      <c r="A28" s="4"/>
      <c r="B28" s="4"/>
      <c r="C28" s="28"/>
      <c r="D28" s="4"/>
      <c r="E28" s="4"/>
      <c r="F28" s="4"/>
      <c r="G28" s="4"/>
      <c r="H28" s="4"/>
    </row>
    <row r="30" spans="1:10" x14ac:dyDescent="0.25">
      <c r="H30" s="101" t="s">
        <v>128</v>
      </c>
    </row>
  </sheetData>
  <sheetProtection algorithmName="SHA-512" hashValue="H4BrQKP46xDVZZHJ+CFwVsAkQ0uKbmfVd7njU3IxzlPxa2bWuTco7Wv/Iz8R+IeRpQGKAbuUgoq6+NCsdXSAKw==" saltValue="wk1mhNG2PySTYGUuKlWjHQ==" spinCount="100000" sheet="1" formatColumns="0" formatRows="0"/>
  <mergeCells count="24">
    <mergeCell ref="G22:H22"/>
    <mergeCell ref="G23:H23"/>
    <mergeCell ref="G24:H24"/>
    <mergeCell ref="G16:H16"/>
    <mergeCell ref="G17:H17"/>
    <mergeCell ref="G18:H18"/>
    <mergeCell ref="G19:H19"/>
    <mergeCell ref="G20:H20"/>
    <mergeCell ref="E2:H2"/>
    <mergeCell ref="A3:H3"/>
    <mergeCell ref="A5:H5"/>
    <mergeCell ref="G26:H26"/>
    <mergeCell ref="G7:H7"/>
    <mergeCell ref="G8:H8"/>
    <mergeCell ref="G9:H9"/>
    <mergeCell ref="G10:H10"/>
    <mergeCell ref="G25:H25"/>
    <mergeCell ref="G11:H11"/>
    <mergeCell ref="G12:H12"/>
    <mergeCell ref="A26:F26"/>
    <mergeCell ref="G13:H13"/>
    <mergeCell ref="G14:H14"/>
    <mergeCell ref="G15:H15"/>
    <mergeCell ref="G21:H21"/>
  </mergeCells>
  <pageMargins left="0.511811024" right="0.511811024" top="0.78740157499999996" bottom="0.78740157499999996" header="0.31496062000000002" footer="0.31496062000000002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0"/>
  <sheetViews>
    <sheetView showGridLines="0" topLeftCell="A10" zoomScale="90" zoomScaleNormal="90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166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147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 xml:space="preserve">Operador de Teleatendimento (22h às 05h) 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112" t="s">
        <v>36</v>
      </c>
      <c r="B29" s="112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78" t="s">
        <v>38</v>
      </c>
      <c r="B30" s="279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x14ac:dyDescent="0.25">
      <c r="A31" s="108" t="s">
        <v>92</v>
      </c>
      <c r="B31" s="113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x14ac:dyDescent="0.25">
      <c r="A32" s="87" t="s">
        <v>93</v>
      </c>
      <c r="B32" s="111">
        <v>1.4999999999999999E-2</v>
      </c>
      <c r="C32" s="85" t="s">
        <v>99</v>
      </c>
      <c r="D32" s="8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96" t="s">
        <v>61</v>
      </c>
      <c r="D44" s="96" t="s">
        <v>62</v>
      </c>
      <c r="E44" s="96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 xml:space="preserve">Operador de Teleatendimento (22h às 05h) 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72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73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GHuOk8C3SCiTqal5oM1Fx5lo0Jrh4zGLJc8/5qumlBKDuNrYzB/ORwXbR8gk7lhikbYW4evepQik70EUooAuvw==" saltValue="DLLUGReyVjAZGO5/crIiO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0"/>
  <sheetViews>
    <sheetView showGridLines="0" zoomScale="90" zoomScaleNormal="90" workbookViewId="0">
      <selection activeCell="B33" sqref="B33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168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167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148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 xml:space="preserve">Operador de Teleatendimento Bilíngue (05h às 22h) 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112" t="s">
        <v>36</v>
      </c>
      <c r="B29" s="112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78" t="s">
        <v>38</v>
      </c>
      <c r="B30" s="279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96" t="s">
        <v>61</v>
      </c>
      <c r="D44" s="96" t="s">
        <v>62</v>
      </c>
      <c r="E44" s="96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 xml:space="preserve">Operador de Teleatendimento Bilíngue (05h às 22h) 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74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75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sHJ9iD/sHlnUZiB/OaAinUM1cPFKWJVtAX2DylvjFwpBuc8j529ciCP8tsxktFInujh0wtAB3I9fl1yYMoN5lA==" saltValue="Vk3k1c45gdfHHgxX0P1z+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0"/>
  <sheetViews>
    <sheetView showGridLines="0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169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149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 xml:space="preserve">Operador de Teleatendimento Bilíngue (22h às 05h) 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 xml:space="preserve">Operador de Teleatendimento Bilíngue (22h às 05h) 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76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77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jf3kafXP1k/2tfI6oP+QKUhu+2T5DSx2Ww4xsC0Rnb4yxBi9zZDkXjR9El4+Vlpps1JvmASuQ5nhR5V5wnBcTQ==" saltValue="aJYXjIZlO1p1dK/2bujjB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0"/>
  <sheetViews>
    <sheetView showGridLines="0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123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150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Operador de Teleatendimento Certificado (05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96" t="s">
        <v>61</v>
      </c>
      <c r="D44" s="96" t="s">
        <v>62</v>
      </c>
      <c r="E44" s="96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Operador de Teleatendimento Certificado (05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107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108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yub/B/1jhPBUpncidd+rRrVTX2iXSG5xJiNs91OB09tXKGgrTt4EPaUhUGdqkt/oJ7D0i+wrvq/yG2qIjIHsow==" saltValue="A1vsumputjK13UbOi35iI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0"/>
  <sheetViews>
    <sheetView showGridLines="0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151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Operador de Teleatendimento Certificado (22h às 05h)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Operador de Teleatendimento Certificado (22h às 05h)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109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110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y0L1U2RL66tZXQwdEquT4cytkjfaKezdvaZbh64AinH3lW2i4dolib21UfMj3Js3FDf0pk+fU57nYfFn7iOdrg==" saltValue="Q80maJ3SSrZPqDaDZRSWp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60"/>
  <sheetViews>
    <sheetView showGridLines="0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123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154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Operador de Qualidade e Treinamento (05h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96" t="s">
        <v>61</v>
      </c>
      <c r="D44" s="96" t="s">
        <v>62</v>
      </c>
      <c r="E44" s="96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Operador de Qualidade e Treinamento (05h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182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183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s8xR42bbqnGgBpTmZeLty3AdCYMz6y6UDcuuZFoXFIsYXzgak43qcu50KaLtsFGicyLAgE942FJGXDg1xuL5fg==" saltValue="TEl8nFjKVbVZbbzBjYqZW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0"/>
  <sheetViews>
    <sheetView showGridLines="0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123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152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 xml:space="preserve">Operador de Qualidade e Treinamento (22h às 05h) 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96" t="s">
        <v>61</v>
      </c>
      <c r="D44" s="96" t="s">
        <v>62</v>
      </c>
      <c r="E44" s="96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 xml:space="preserve">Operador de Qualidade e Treinamento (22h às 05h) 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184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185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b4cc3Px+laLCSf8ZI3h0zfudmUaGltLV9ZC3ThKZrwWj5ywuGwrS+Kp9KSQex32rz9Of2slwbqMe49LYrVqUfQ==" saltValue="DXpTz/xv62cld33xhyXZY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0"/>
  <sheetViews>
    <sheetView showGridLines="0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250" t="s">
        <v>131</v>
      </c>
      <c r="K2" s="250"/>
      <c r="L2" s="250"/>
      <c r="M2" s="250"/>
      <c r="N2" s="250"/>
      <c r="O2" s="250"/>
      <c r="P2" s="250"/>
      <c r="Q2" s="250"/>
    </row>
    <row r="3" spans="1:17" ht="17.149999999999999" customHeight="1" x14ac:dyDescent="0.25">
      <c r="A3" s="251" t="s">
        <v>174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3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262" t="s">
        <v>0</v>
      </c>
      <c r="B5" s="262"/>
      <c r="C5" s="262"/>
      <c r="D5" s="262"/>
      <c r="E5" s="262"/>
      <c r="F5" s="262"/>
      <c r="G5" s="262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273" t="s">
        <v>118</v>
      </c>
      <c r="B6" s="274"/>
      <c r="C6" s="274"/>
      <c r="D6" s="274"/>
      <c r="E6" s="173"/>
      <c r="F6" s="7"/>
      <c r="G6" s="7"/>
      <c r="H6" s="4"/>
      <c r="I6" s="273" t="s">
        <v>1</v>
      </c>
      <c r="J6" s="274"/>
      <c r="K6" s="274"/>
      <c r="L6" s="274"/>
      <c r="M6" s="274"/>
      <c r="N6" s="173"/>
      <c r="O6" s="8"/>
      <c r="P6" s="9"/>
    </row>
    <row r="7" spans="1:17" ht="42" customHeight="1" x14ac:dyDescent="0.25">
      <c r="A7" s="263" t="s">
        <v>2</v>
      </c>
      <c r="B7" s="264"/>
      <c r="C7" s="265"/>
      <c r="D7" s="269" t="s">
        <v>153</v>
      </c>
      <c r="E7" s="270"/>
      <c r="F7" s="213"/>
      <c r="G7" s="214"/>
      <c r="H7" s="4"/>
      <c r="I7" s="266" t="s">
        <v>2</v>
      </c>
      <c r="J7" s="267"/>
      <c r="K7" s="267"/>
      <c r="L7" s="268"/>
      <c r="M7" s="271" t="str">
        <f>D7</f>
        <v>Operador de Qualidade e Treinamento Bilíngue (05h às 22h)</v>
      </c>
      <c r="N7" s="272"/>
      <c r="O7" s="213"/>
      <c r="P7" s="214"/>
    </row>
    <row r="8" spans="1:17" ht="13" customHeight="1" thickBot="1" x14ac:dyDescent="0.3">
      <c r="A8" s="266"/>
      <c r="B8" s="267"/>
      <c r="C8" s="268"/>
      <c r="D8" s="10" t="s">
        <v>3</v>
      </c>
      <c r="E8" s="11" t="s">
        <v>4</v>
      </c>
      <c r="F8" s="12"/>
      <c r="G8" s="13"/>
      <c r="H8" s="4"/>
      <c r="I8" s="266"/>
      <c r="J8" s="267"/>
      <c r="K8" s="267"/>
      <c r="L8" s="268"/>
      <c r="M8" s="10" t="s">
        <v>3</v>
      </c>
      <c r="N8" s="11" t="s">
        <v>4</v>
      </c>
      <c r="O8" s="12"/>
      <c r="P8" s="13"/>
    </row>
    <row r="9" spans="1:17" ht="13" customHeight="1" x14ac:dyDescent="0.25">
      <c r="A9" s="215" t="s">
        <v>5</v>
      </c>
      <c r="B9" s="216"/>
      <c r="C9" s="217"/>
      <c r="D9" s="72"/>
      <c r="E9" s="14">
        <f>SUM(N9:N15)</f>
        <v>0</v>
      </c>
      <c r="F9" s="15"/>
      <c r="G9" s="16"/>
      <c r="H9" s="4"/>
      <c r="I9" s="232" t="s">
        <v>6</v>
      </c>
      <c r="J9" s="275" t="s">
        <v>7</v>
      </c>
      <c r="K9" s="276"/>
      <c r="L9" s="277"/>
      <c r="M9" s="17"/>
      <c r="N9" s="55"/>
      <c r="O9" s="18"/>
      <c r="P9" s="16"/>
    </row>
    <row r="10" spans="1:17" ht="13" customHeight="1" x14ac:dyDescent="0.25">
      <c r="A10" s="218" t="s">
        <v>8</v>
      </c>
      <c r="B10" s="219"/>
      <c r="C10" s="220"/>
      <c r="D10" s="73">
        <f>J41</f>
        <v>0.64160720000000016</v>
      </c>
      <c r="E10" s="19">
        <f>E9*J41</f>
        <v>0</v>
      </c>
      <c r="F10" s="15"/>
      <c r="G10" s="16"/>
      <c r="H10" s="4"/>
      <c r="I10" s="233"/>
      <c r="J10" s="205" t="s">
        <v>9</v>
      </c>
      <c r="K10" s="206"/>
      <c r="L10" s="207"/>
      <c r="M10" s="56"/>
      <c r="N10" s="20">
        <f>M10*N9</f>
        <v>0</v>
      </c>
      <c r="O10" s="18"/>
      <c r="P10" s="16"/>
    </row>
    <row r="11" spans="1:17" ht="13" customHeight="1" x14ac:dyDescent="0.25">
      <c r="A11" s="218" t="s">
        <v>10</v>
      </c>
      <c r="B11" s="219"/>
      <c r="C11" s="220"/>
      <c r="D11" s="73"/>
      <c r="E11" s="19">
        <f>SUM(N16:N22)</f>
        <v>0</v>
      </c>
      <c r="F11" s="15"/>
      <c r="G11" s="16"/>
      <c r="H11" s="21"/>
      <c r="I11" s="233"/>
      <c r="J11" s="205" t="s">
        <v>11</v>
      </c>
      <c r="K11" s="206"/>
      <c r="L11" s="207"/>
      <c r="M11" s="56"/>
      <c r="N11" s="20">
        <f>N9*M11</f>
        <v>0</v>
      </c>
      <c r="O11" s="18"/>
      <c r="P11" s="16"/>
    </row>
    <row r="12" spans="1:17" ht="13" customHeight="1" x14ac:dyDescent="0.25">
      <c r="A12" s="218" t="s">
        <v>12</v>
      </c>
      <c r="B12" s="219"/>
      <c r="C12" s="220"/>
      <c r="D12" s="73"/>
      <c r="E12" s="19">
        <f>SUM(N23:N26)</f>
        <v>0</v>
      </c>
      <c r="F12" s="15"/>
      <c r="G12" s="16"/>
      <c r="H12" s="4"/>
      <c r="I12" s="233"/>
      <c r="J12" s="205" t="s">
        <v>13</v>
      </c>
      <c r="K12" s="206"/>
      <c r="L12" s="207"/>
      <c r="M12" s="22"/>
      <c r="N12" s="57"/>
      <c r="O12" s="18"/>
      <c r="P12" s="16"/>
    </row>
    <row r="13" spans="1:17" ht="13" customHeight="1" x14ac:dyDescent="0.25">
      <c r="A13" s="227" t="s">
        <v>14</v>
      </c>
      <c r="B13" s="228"/>
      <c r="C13" s="229"/>
      <c r="D13" s="230">
        <f>SUM(E9:E12)</f>
        <v>0</v>
      </c>
      <c r="E13" s="231"/>
      <c r="F13" s="15"/>
      <c r="G13" s="16"/>
      <c r="H13" s="4"/>
      <c r="I13" s="233"/>
      <c r="J13" s="205" t="s">
        <v>119</v>
      </c>
      <c r="K13" s="206"/>
      <c r="L13" s="207"/>
      <c r="M13" s="22"/>
      <c r="N13" s="58"/>
      <c r="O13" s="18"/>
      <c r="P13" s="16"/>
    </row>
    <row r="14" spans="1:17" ht="13" customHeight="1" thickBot="1" x14ac:dyDescent="0.3">
      <c r="A14" s="218" t="s">
        <v>15</v>
      </c>
      <c r="B14" s="219"/>
      <c r="C14" s="220"/>
      <c r="D14" s="74"/>
      <c r="E14" s="19">
        <f>D13*D14</f>
        <v>0</v>
      </c>
      <c r="F14" s="260"/>
      <c r="G14" s="261"/>
      <c r="H14" s="4"/>
      <c r="I14" s="233"/>
      <c r="J14" s="205" t="s">
        <v>120</v>
      </c>
      <c r="K14" s="206"/>
      <c r="L14" s="207"/>
      <c r="M14" s="22"/>
      <c r="N14" s="58"/>
      <c r="O14" s="18"/>
      <c r="P14" s="16"/>
      <c r="Q14" s="3"/>
    </row>
    <row r="15" spans="1:17" ht="13" customHeight="1" thickBot="1" x14ac:dyDescent="0.3">
      <c r="A15" s="218" t="s">
        <v>16</v>
      </c>
      <c r="B15" s="219"/>
      <c r="C15" s="220"/>
      <c r="D15" s="74"/>
      <c r="E15" s="19">
        <f>D15*(D13+E14)</f>
        <v>0</v>
      </c>
      <c r="F15" s="15"/>
      <c r="G15" s="16"/>
      <c r="H15" s="4"/>
      <c r="I15" s="234"/>
      <c r="J15" s="221" t="s">
        <v>121</v>
      </c>
      <c r="K15" s="222"/>
      <c r="L15" s="223"/>
      <c r="M15" s="23"/>
      <c r="N15" s="59"/>
      <c r="O15" s="254" t="s">
        <v>91</v>
      </c>
      <c r="P15" s="256" t="s">
        <v>90</v>
      </c>
      <c r="Q15" s="258" t="s">
        <v>89</v>
      </c>
    </row>
    <row r="16" spans="1:17" ht="13" customHeight="1" thickBot="1" x14ac:dyDescent="0.3">
      <c r="A16" s="227" t="s">
        <v>17</v>
      </c>
      <c r="B16" s="228"/>
      <c r="C16" s="229"/>
      <c r="D16" s="230">
        <f>SUM(E14:E15)</f>
        <v>0</v>
      </c>
      <c r="E16" s="231"/>
      <c r="F16" s="15"/>
      <c r="G16" s="16"/>
      <c r="H16" s="4"/>
      <c r="I16" s="232" t="s">
        <v>18</v>
      </c>
      <c r="J16" s="224" t="s">
        <v>19</v>
      </c>
      <c r="K16" s="225"/>
      <c r="L16" s="226"/>
      <c r="M16" s="24"/>
      <c r="N16" s="91">
        <f>IF(O17=0,0,((P17*O17)*Q17)-(N9*0.06))</f>
        <v>0</v>
      </c>
      <c r="O16" s="255"/>
      <c r="P16" s="257"/>
      <c r="Q16" s="259"/>
    </row>
    <row r="17" spans="1:17" ht="13" customHeight="1" thickBot="1" x14ac:dyDescent="0.3">
      <c r="A17" s="227" t="s">
        <v>20</v>
      </c>
      <c r="B17" s="228"/>
      <c r="C17" s="229"/>
      <c r="D17" s="230">
        <f>D13+D16</f>
        <v>0</v>
      </c>
      <c r="E17" s="231"/>
      <c r="F17" s="182"/>
      <c r="G17" s="181"/>
      <c r="H17" s="4"/>
      <c r="I17" s="233"/>
      <c r="J17" s="205" t="s">
        <v>21</v>
      </c>
      <c r="K17" s="206"/>
      <c r="L17" s="207"/>
      <c r="M17" s="22"/>
      <c r="N17" s="58"/>
      <c r="O17" s="60"/>
      <c r="P17" s="61"/>
      <c r="Q17" s="62"/>
    </row>
    <row r="18" spans="1:17" ht="13" customHeight="1" thickBot="1" x14ac:dyDescent="0.3">
      <c r="A18" s="245" t="s">
        <v>22</v>
      </c>
      <c r="B18" s="246"/>
      <c r="C18" s="247"/>
      <c r="D18" s="75">
        <f>N35</f>
        <v>0</v>
      </c>
      <c r="E18" s="25">
        <f>((D13+D16)/(1-N35))*D18</f>
        <v>0</v>
      </c>
      <c r="F18" s="182"/>
      <c r="G18" s="181"/>
      <c r="H18" s="4"/>
      <c r="I18" s="233"/>
      <c r="J18" s="205" t="s">
        <v>23</v>
      </c>
      <c r="K18" s="206"/>
      <c r="L18" s="207"/>
      <c r="M18" s="22"/>
      <c r="N18" s="58"/>
      <c r="O18" s="18"/>
      <c r="P18" s="16"/>
      <c r="Q18" s="3"/>
    </row>
    <row r="19" spans="1:17" ht="13" customHeight="1" thickTop="1" thickBot="1" x14ac:dyDescent="0.3">
      <c r="A19" s="242" t="s">
        <v>24</v>
      </c>
      <c r="B19" s="243"/>
      <c r="C19" s="244"/>
      <c r="D19" s="248">
        <f>D17+E18</f>
        <v>0</v>
      </c>
      <c r="E19" s="249"/>
      <c r="F19" s="15"/>
      <c r="G19" s="16"/>
      <c r="H19" s="4"/>
      <c r="I19" s="233"/>
      <c r="J19" s="205" t="s">
        <v>25</v>
      </c>
      <c r="K19" s="206"/>
      <c r="L19" s="207"/>
      <c r="M19" s="22"/>
      <c r="N19" s="58"/>
      <c r="O19" s="235"/>
      <c r="P19" s="236"/>
      <c r="Q19" s="3"/>
    </row>
    <row r="20" spans="1:17" ht="13" customHeight="1" thickTop="1" thickBot="1" x14ac:dyDescent="0.3">
      <c r="A20" s="237" t="s">
        <v>26</v>
      </c>
      <c r="B20" s="238"/>
      <c r="C20" s="239"/>
      <c r="D20" s="240">
        <f>IF(D19=0,0,D19/E9)</f>
        <v>0</v>
      </c>
      <c r="E20" s="241" t="e">
        <f>D19+#REF!</f>
        <v>#REF!</v>
      </c>
      <c r="F20" s="182"/>
      <c r="G20" s="181"/>
      <c r="H20" s="4"/>
      <c r="I20" s="233"/>
      <c r="J20" s="205" t="s">
        <v>27</v>
      </c>
      <c r="K20" s="206"/>
      <c r="L20" s="207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1"/>
      <c r="G21" s="181"/>
      <c r="H21" s="4"/>
      <c r="I21" s="233"/>
      <c r="J21" s="205" t="s">
        <v>124</v>
      </c>
      <c r="K21" s="206"/>
      <c r="L21" s="207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234"/>
      <c r="J22" s="221" t="s">
        <v>114</v>
      </c>
      <c r="K22" s="222"/>
      <c r="L22" s="223"/>
      <c r="M22" s="23"/>
      <c r="N22" s="59"/>
      <c r="O22" s="182"/>
      <c r="P22" s="181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232" t="s">
        <v>31</v>
      </c>
      <c r="J23" s="224" t="s">
        <v>32</v>
      </c>
      <c r="K23" s="225"/>
      <c r="L23" s="226"/>
      <c r="M23" s="24"/>
      <c r="N23" s="57"/>
      <c r="O23" s="182"/>
      <c r="P23" s="181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233"/>
      <c r="J24" s="205" t="s">
        <v>34</v>
      </c>
      <c r="K24" s="206"/>
      <c r="L24" s="207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233"/>
      <c r="J25" s="205" t="s">
        <v>125</v>
      </c>
      <c r="K25" s="206"/>
      <c r="L25" s="207"/>
      <c r="M25" s="22"/>
      <c r="N25" s="58"/>
      <c r="O25" s="182"/>
      <c r="P25" s="181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234"/>
      <c r="J26" s="221" t="s">
        <v>35</v>
      </c>
      <c r="K26" s="222"/>
      <c r="L26" s="223"/>
      <c r="M26" s="23"/>
      <c r="N26" s="59"/>
      <c r="O26" s="181"/>
      <c r="P26" s="181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10" t="s">
        <v>117</v>
      </c>
      <c r="J27" s="211"/>
      <c r="K27" s="211"/>
      <c r="L27" s="212"/>
      <c r="M27" s="202">
        <f>SUM(N9:N26)</f>
        <v>0</v>
      </c>
      <c r="N27" s="203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138" t="s">
        <v>38</v>
      </c>
      <c r="B30" s="140"/>
      <c r="C30" s="138" t="s">
        <v>39</v>
      </c>
      <c r="D30" s="139"/>
      <c r="E30" s="140"/>
      <c r="F30" s="138" t="s">
        <v>40</v>
      </c>
      <c r="G30" s="139"/>
      <c r="H30" s="139"/>
      <c r="I30" s="139"/>
      <c r="J30" s="140"/>
      <c r="K30" s="31"/>
      <c r="L30" s="138" t="s">
        <v>41</v>
      </c>
      <c r="M30" s="140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146" t="s">
        <v>43</v>
      </c>
      <c r="D31" s="149"/>
      <c r="E31" s="76">
        <v>8.3299999999999999E-2</v>
      </c>
      <c r="F31" s="144" t="s">
        <v>44</v>
      </c>
      <c r="G31" s="145"/>
      <c r="H31" s="145"/>
      <c r="I31" s="146"/>
      <c r="J31" s="67"/>
      <c r="K31" s="34"/>
      <c r="L31" s="179" t="s">
        <v>115</v>
      </c>
      <c r="M31" s="180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167" t="s">
        <v>88</v>
      </c>
      <c r="G32" s="168"/>
      <c r="H32" s="168"/>
      <c r="I32" s="169"/>
      <c r="J32" s="38">
        <f>B36*J31</f>
        <v>0</v>
      </c>
      <c r="K32" s="34"/>
      <c r="L32" s="177" t="s">
        <v>45</v>
      </c>
      <c r="M32" s="178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167" t="s">
        <v>100</v>
      </c>
      <c r="D33" s="169"/>
      <c r="E33" s="77">
        <v>0.1111</v>
      </c>
      <c r="F33" s="189" t="s">
        <v>47</v>
      </c>
      <c r="G33" s="190"/>
      <c r="H33" s="190"/>
      <c r="I33" s="191"/>
      <c r="J33" s="39">
        <f>(((0.08*0.5*0.9*(1+(5/56)+(5/56)+(1/3)*(5/56)))))</f>
        <v>4.3499999999999997E-2</v>
      </c>
      <c r="K33" s="40"/>
      <c r="L33" s="177" t="s">
        <v>46</v>
      </c>
      <c r="M33" s="178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169" t="s">
        <v>101</v>
      </c>
      <c r="D34" s="170"/>
      <c r="E34" s="78"/>
      <c r="F34" s="186" t="s">
        <v>50</v>
      </c>
      <c r="G34" s="187"/>
      <c r="H34" s="187"/>
      <c r="I34" s="188"/>
      <c r="J34" s="41">
        <f>SUM(J31:J33)</f>
        <v>4.3499999999999997E-2</v>
      </c>
      <c r="K34" s="40"/>
      <c r="L34" s="200" t="s">
        <v>48</v>
      </c>
      <c r="M34" s="201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186" t="s">
        <v>51</v>
      </c>
      <c r="M35" s="204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138" t="s">
        <v>52</v>
      </c>
      <c r="G37" s="139"/>
      <c r="H37" s="139"/>
      <c r="I37" s="139"/>
      <c r="J37" s="140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147" t="s">
        <v>55</v>
      </c>
      <c r="D38" s="148"/>
      <c r="E38" s="69"/>
      <c r="F38" s="141" t="s">
        <v>54</v>
      </c>
      <c r="G38" s="142"/>
      <c r="H38" s="142"/>
      <c r="I38" s="143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186" t="s">
        <v>57</v>
      </c>
      <c r="D39" s="188"/>
      <c r="E39" s="41">
        <f>SUM(E31:E38)</f>
        <v>0.19440000000000002</v>
      </c>
      <c r="F39" s="186" t="s">
        <v>58</v>
      </c>
      <c r="G39" s="187"/>
      <c r="H39" s="187"/>
      <c r="I39" s="188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194" t="s">
        <v>116</v>
      </c>
      <c r="J43" s="195"/>
      <c r="K43" s="195"/>
      <c r="L43" s="195"/>
      <c r="M43" s="195"/>
      <c r="N43" s="196"/>
      <c r="O43" s="4"/>
      <c r="P43" s="4"/>
      <c r="Q43" s="3"/>
    </row>
    <row r="44" spans="1:17" ht="39" customHeight="1" thickBot="1" x14ac:dyDescent="0.3">
      <c r="A44" s="138" t="s">
        <v>2</v>
      </c>
      <c r="B44" s="171"/>
      <c r="C44" s="107" t="s">
        <v>61</v>
      </c>
      <c r="D44" s="107" t="s">
        <v>62</v>
      </c>
      <c r="E44" s="107" t="s">
        <v>63</v>
      </c>
      <c r="F44" s="172" t="s">
        <v>64</v>
      </c>
      <c r="G44" s="173"/>
      <c r="H44" s="4"/>
      <c r="I44" s="174" t="s">
        <v>126</v>
      </c>
      <c r="J44" s="175"/>
      <c r="K44" s="175"/>
      <c r="L44" s="175"/>
      <c r="M44" s="176"/>
      <c r="N44" s="92"/>
      <c r="O44" s="4"/>
      <c r="P44" s="4"/>
      <c r="Q44" s="3"/>
    </row>
    <row r="45" spans="1:17" ht="20.149999999999999" customHeight="1" thickBot="1" x14ac:dyDescent="0.3">
      <c r="A45" s="192" t="str">
        <f>D7</f>
        <v>Operador de Qualidade e Treinamento Bilíngue (05h às 22h)</v>
      </c>
      <c r="B45" s="193"/>
      <c r="C45" s="70"/>
      <c r="D45" s="70"/>
      <c r="E45" s="53">
        <f>D19</f>
        <v>0</v>
      </c>
      <c r="F45" s="150"/>
      <c r="G45" s="151"/>
      <c r="H45" s="4"/>
      <c r="I45" s="197" t="s">
        <v>65</v>
      </c>
      <c r="J45" s="198"/>
      <c r="K45" s="198"/>
      <c r="L45" s="198"/>
      <c r="M45" s="199"/>
      <c r="N45" s="93"/>
      <c r="O45" s="4"/>
      <c r="P45" s="4"/>
      <c r="Q45" s="3"/>
    </row>
    <row r="46" spans="1:17" ht="18" customHeight="1" thickBot="1" x14ac:dyDescent="0.3">
      <c r="A46" s="156" t="s">
        <v>66</v>
      </c>
      <c r="B46" s="157"/>
      <c r="C46" s="157"/>
      <c r="D46" s="157"/>
      <c r="E46" s="158"/>
      <c r="F46" s="152">
        <f>IF(D45=0,0,ROUND(((E45/D45)*F45),2))</f>
        <v>0</v>
      </c>
      <c r="G46" s="153"/>
      <c r="H46" s="4"/>
      <c r="I46" s="197" t="s">
        <v>67</v>
      </c>
      <c r="J46" s="198"/>
      <c r="K46" s="198"/>
      <c r="L46" s="198"/>
      <c r="M46" s="199"/>
      <c r="N46" s="79"/>
      <c r="O46" s="4"/>
      <c r="P46" s="4"/>
      <c r="Q46" s="3"/>
    </row>
    <row r="47" spans="1:17" ht="18" customHeight="1" thickTop="1" thickBot="1" x14ac:dyDescent="0.3">
      <c r="A47" s="183" t="s">
        <v>186</v>
      </c>
      <c r="B47" s="184"/>
      <c r="C47" s="184"/>
      <c r="D47" s="184"/>
      <c r="E47" s="185"/>
      <c r="F47" s="154">
        <f>F46*C45</f>
        <v>0</v>
      </c>
      <c r="G47" s="155"/>
      <c r="H47" s="4"/>
      <c r="I47" s="197" t="s">
        <v>69</v>
      </c>
      <c r="J47" s="198"/>
      <c r="K47" s="198"/>
      <c r="L47" s="198"/>
      <c r="M47" s="199"/>
      <c r="N47" s="94"/>
      <c r="O47" s="4"/>
      <c r="P47" s="4"/>
      <c r="Q47" s="3"/>
    </row>
    <row r="48" spans="1:17" ht="18" customHeight="1" thickTop="1" thickBot="1" x14ac:dyDescent="0.3">
      <c r="A48" s="162" t="s">
        <v>187</v>
      </c>
      <c r="B48" s="163"/>
      <c r="C48" s="163"/>
      <c r="D48" s="163"/>
      <c r="E48" s="164"/>
      <c r="F48" s="165">
        <f>F47*N48</f>
        <v>0</v>
      </c>
      <c r="G48" s="166"/>
      <c r="H48" s="4"/>
      <c r="I48" s="159" t="s">
        <v>71</v>
      </c>
      <c r="J48" s="160"/>
      <c r="K48" s="160"/>
      <c r="L48" s="160"/>
      <c r="M48" s="161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137" t="s">
        <v>122</v>
      </c>
      <c r="B50" s="137"/>
      <c r="C50" s="137"/>
      <c r="D50" s="137"/>
      <c r="E50" s="137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PxiFzqlL0waR6xneTXkbvt1Kl8dVCiA3hnXJUm9DRktr9srJiMkGAdAunyG/ertA6xmKyTBjWCkx8U+fXNroiA==" saltValue="9lnr6YZereUwbr/dVqpHI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19</vt:i4>
      </vt:variant>
    </vt:vector>
  </HeadingPairs>
  <TitlesOfParts>
    <vt:vector size="38" baseType="lpstr">
      <vt:lpstr>Oper Tele 5h às 22h</vt:lpstr>
      <vt:lpstr>Oper Tele 22h às 5h</vt:lpstr>
      <vt:lpstr>Oper Tel Bilingue 5h às 22h </vt:lpstr>
      <vt:lpstr>Oper Tel Bilingue 22h às 5h </vt:lpstr>
      <vt:lpstr>Oper Tel Certificado 5h às 22h</vt:lpstr>
      <vt:lpstr>Ope Tel Certificado 22h às 5h </vt:lpstr>
      <vt:lpstr>Ope Qual e Treinam 5h às 22h</vt:lpstr>
      <vt:lpstr>Oper Qual e Treinam 22h às 5h</vt:lpstr>
      <vt:lpstr>Oper Qual e Trei Bil 5h às 22h </vt:lpstr>
      <vt:lpstr>Oper Qual e Trei Bil 22 às 5h</vt:lpstr>
      <vt:lpstr>Líder de Tele 5h às 22h</vt:lpstr>
      <vt:lpstr>Líder de Tele 22h às 5h </vt:lpstr>
      <vt:lpstr>Líder Tele Bilíngue 5h às 22h</vt:lpstr>
      <vt:lpstr>Líder Tele Bilíngue 22h às 5h</vt:lpstr>
      <vt:lpstr>Líder de Qual e Trein 5h às 22h</vt:lpstr>
      <vt:lpstr>Líder de Qual e Trein 22h às 5h</vt:lpstr>
      <vt:lpstr>Líder de Apoio 5 às 22h</vt:lpstr>
      <vt:lpstr>Líder de Apoio 22 às 5h </vt:lpstr>
      <vt:lpstr>Consolidação</vt:lpstr>
      <vt:lpstr>Consolidação!Area_de_impressao</vt:lpstr>
      <vt:lpstr>'Líder de Apoio 22 às 5h '!Area_de_impressao</vt:lpstr>
      <vt:lpstr>'Líder de Apoio 5 às 22h'!Area_de_impressao</vt:lpstr>
      <vt:lpstr>'Líder de Qual e Trein 22h às 5h'!Area_de_impressao</vt:lpstr>
      <vt:lpstr>'Líder de Qual e Trein 5h às 22h'!Area_de_impressao</vt:lpstr>
      <vt:lpstr>'Líder de Tele 22h às 5h '!Area_de_impressao</vt:lpstr>
      <vt:lpstr>'Líder de Tele 5h às 22h'!Area_de_impressao</vt:lpstr>
      <vt:lpstr>'Líder Tele Bilíngue 22h às 5h'!Area_de_impressao</vt:lpstr>
      <vt:lpstr>'Líder Tele Bilíngue 5h às 22h'!Area_de_impressao</vt:lpstr>
      <vt:lpstr>'Ope Qual e Treinam 5h às 22h'!Area_de_impressao</vt:lpstr>
      <vt:lpstr>'Ope Tel Certificado 22h às 5h '!Area_de_impressao</vt:lpstr>
      <vt:lpstr>'Oper Qual e Trei Bil 22 às 5h'!Area_de_impressao</vt:lpstr>
      <vt:lpstr>'Oper Qual e Trei Bil 5h às 22h '!Area_de_impressao</vt:lpstr>
      <vt:lpstr>'Oper Qual e Treinam 22h às 5h'!Area_de_impressao</vt:lpstr>
      <vt:lpstr>'Oper Tel Bilingue 22h às 5h '!Area_de_impressao</vt:lpstr>
      <vt:lpstr>'Oper Tel Bilingue 5h às 22h '!Area_de_impressao</vt:lpstr>
      <vt:lpstr>'Oper Tel Certificado 5h às 22h'!Area_de_impressao</vt:lpstr>
      <vt:lpstr>'Oper Tele 22h às 5h'!Area_de_impressao</vt:lpstr>
      <vt:lpstr>'Oper Tele 5h às 22h'!Area_de_impressao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Italo Augusto Dias de Souza</cp:lastModifiedBy>
  <cp:revision/>
  <cp:lastPrinted>2021-05-18T13:42:14Z</cp:lastPrinted>
  <dcterms:created xsi:type="dcterms:W3CDTF">2007-01-19T11:01:04Z</dcterms:created>
  <dcterms:modified xsi:type="dcterms:W3CDTF">2021-06-18T21:21:37Z</dcterms:modified>
  <cp:category/>
  <cp:contentStatus/>
</cp:coreProperties>
</file>