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1D765347-7189-485F-89F1-D7DD07991A1A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  <sheet name="POSTO 14" sheetId="19" r:id="rId15"/>
    <sheet name="POSTO 15" sheetId="22" r:id="rId16"/>
    <sheet name="POSTO 16" sheetId="18" r:id="rId17"/>
    <sheet name="POSTO 17" sheetId="14" r:id="rId18"/>
    <sheet name="POSTO 18" sheetId="16" r:id="rId19"/>
    <sheet name="POSTO 19" sheetId="17" r:id="rId20"/>
    <sheet name="POSTO 20" sheetId="15" r:id="rId21"/>
    <sheet name="POSTO 21" sheetId="13" r:id="rId22"/>
    <sheet name="POSTO 22" sheetId="12" r:id="rId23"/>
    <sheet name="POSTO 23" sheetId="24" r:id="rId24"/>
    <sheet name="POSTO 24" sheetId="25" r:id="rId25"/>
  </sheets>
  <definedNames>
    <definedName name="_xlnm.Print_Area" localSheetId="0">Consolidação!$A$1:$J$34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14">'POSTO 14'!$A$1:$S$51</definedName>
    <definedName name="_xlnm.Print_Area" localSheetId="15">'POSTO 15'!$A$1:$S$51</definedName>
    <definedName name="_xlnm.Print_Area" localSheetId="16">'POSTO 16'!$A$1:$S$51</definedName>
    <definedName name="_xlnm.Print_Area" localSheetId="17">'POSTO 17'!$A$1:$S$51</definedName>
    <definedName name="_xlnm.Print_Area" localSheetId="18">'POSTO 18'!$A$1:$S$51</definedName>
    <definedName name="_xlnm.Print_Area" localSheetId="19">'POSTO 19'!$A$1:$S$51</definedName>
    <definedName name="_xlnm.Print_Area" localSheetId="2">'POSTO 2'!$A$1:$S$51</definedName>
    <definedName name="_xlnm.Print_Area" localSheetId="20">'POSTO 20'!$A$1:$S$51</definedName>
    <definedName name="_xlnm.Print_Area" localSheetId="21">'POSTO 21'!$A$1:$S$51</definedName>
    <definedName name="_xlnm.Print_Area" localSheetId="22">'POSTO 22'!$A$1:$S$51</definedName>
    <definedName name="_xlnm.Print_Area" localSheetId="23">'POSTO 23'!$A$1:$S$51</definedName>
    <definedName name="_xlnm.Print_Area" localSheetId="24">'POSTO 24'!$A$1:$S$51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0" l="1"/>
  <c r="F45" i="9"/>
  <c r="F45" i="8"/>
  <c r="F45" i="3"/>
  <c r="C45" i="24"/>
  <c r="N9" i="25"/>
  <c r="N9" i="24"/>
  <c r="N9" i="12"/>
  <c r="N9" i="13"/>
  <c r="N9" i="15"/>
  <c r="N9" i="17"/>
  <c r="N9" i="16"/>
  <c r="N9" i="14"/>
  <c r="N9" i="18"/>
  <c r="N9" i="22"/>
  <c r="N9" i="19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5"/>
  <c r="C45" i="16"/>
  <c r="C45" i="17"/>
  <c r="C45" i="15"/>
  <c r="C45" i="13"/>
  <c r="C45" i="12"/>
  <c r="C45" i="14"/>
  <c r="C45" i="18"/>
  <c r="D45" i="19"/>
  <c r="F45" i="19" s="1"/>
  <c r="C45" i="22"/>
  <c r="D7" i="22"/>
  <c r="C45" i="19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5"/>
  <c r="F45" i="25" s="1"/>
  <c r="D45" i="24"/>
  <c r="F45" i="24" s="1"/>
  <c r="D45" i="12"/>
  <c r="F45" i="12" s="1"/>
  <c r="D45" i="13"/>
  <c r="F45" i="13" s="1"/>
  <c r="D45" i="15"/>
  <c r="F45" i="15" s="1"/>
  <c r="D45" i="17"/>
  <c r="F45" i="17" s="1"/>
  <c r="D45" i="16"/>
  <c r="F45" i="16" s="1"/>
  <c r="D45" i="14"/>
  <c r="F45" i="14" s="1"/>
  <c r="D45" i="18"/>
  <c r="F45" i="18" s="1"/>
  <c r="D45" i="22"/>
  <c r="F45" i="22" s="1"/>
  <c r="D45" i="20"/>
  <c r="F45" i="20" s="1"/>
  <c r="D45" i="23"/>
  <c r="F45" i="23" s="1"/>
  <c r="D45" i="21"/>
  <c r="F45" i="21" s="1"/>
  <c r="D45" i="11"/>
  <c r="F45" i="11" s="1"/>
  <c r="D45" i="10"/>
  <c r="D45" i="9"/>
  <c r="D45" i="8"/>
  <c r="D45" i="6"/>
  <c r="F45" i="6" s="1"/>
  <c r="D45" i="5"/>
  <c r="F45" i="5" s="1"/>
  <c r="D45" i="4"/>
  <c r="F45" i="4" s="1"/>
  <c r="D45" i="3"/>
  <c r="D45" i="2"/>
  <c r="F45" i="2" s="1"/>
  <c r="D45" i="1"/>
  <c r="F45" i="1" s="1"/>
  <c r="D7" i="25"/>
  <c r="D7" i="24"/>
  <c r="D7" i="12"/>
  <c r="D7" i="13"/>
  <c r="D7" i="15"/>
  <c r="D7" i="17"/>
  <c r="D7" i="16"/>
  <c r="D7" i="14"/>
  <c r="D7" i="18"/>
  <c r="D7" i="19"/>
  <c r="D7" i="20"/>
  <c r="D7" i="23"/>
  <c r="D7" i="21"/>
  <c r="D7" i="9"/>
  <c r="D7" i="8"/>
  <c r="D7" i="6"/>
  <c r="D7" i="5"/>
  <c r="D7" i="4"/>
  <c r="D7" i="3"/>
  <c r="D7" i="2"/>
  <c r="B38" i="15"/>
  <c r="B37" i="15"/>
  <c r="B36" i="15"/>
  <c r="B35" i="15"/>
  <c r="B34" i="15"/>
  <c r="B33" i="15"/>
  <c r="B32" i="15"/>
  <c r="B31" i="15"/>
  <c r="D14" i="22" l="1"/>
  <c r="D15" i="25" l="1"/>
  <c r="D14" i="25"/>
  <c r="D15" i="24"/>
  <c r="D14" i="24"/>
  <c r="D15" i="12"/>
  <c r="D14" i="12"/>
  <c r="D15" i="13"/>
  <c r="D14" i="13"/>
  <c r="D15" i="15"/>
  <c r="D14" i="15"/>
  <c r="D15" i="17"/>
  <c r="D14" i="17"/>
  <c r="D15" i="16"/>
  <c r="D14" i="16"/>
  <c r="D15" i="14"/>
  <c r="D14" i="14"/>
  <c r="D15" i="18"/>
  <c r="D14" i="18"/>
  <c r="D15" i="22"/>
  <c r="D15" i="19"/>
  <c r="D14" i="19"/>
  <c r="D15" i="20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5"/>
  <c r="J31" i="24"/>
  <c r="J31" i="12"/>
  <c r="J31" i="13"/>
  <c r="J31" i="15"/>
  <c r="J31" i="17"/>
  <c r="J31" i="16"/>
  <c r="J31" i="14"/>
  <c r="J31" i="18"/>
  <c r="J31" i="22"/>
  <c r="J31" i="19"/>
  <c r="J31" i="20"/>
  <c r="J31" i="23"/>
  <c r="J31" i="21"/>
  <c r="J31" i="11"/>
  <c r="J31" i="9"/>
  <c r="J31" i="8"/>
  <c r="J31" i="5"/>
  <c r="J31" i="4"/>
  <c r="J31" i="3"/>
  <c r="J31" i="2"/>
  <c r="E38" i="25"/>
  <c r="E37" i="25"/>
  <c r="E36" i="25"/>
  <c r="E35" i="25"/>
  <c r="E34" i="25"/>
  <c r="E33" i="25"/>
  <c r="E32" i="25"/>
  <c r="E31" i="25"/>
  <c r="E38" i="24"/>
  <c r="E37" i="24"/>
  <c r="E36" i="24"/>
  <c r="E35" i="24"/>
  <c r="E34" i="24"/>
  <c r="E33" i="24"/>
  <c r="E32" i="24"/>
  <c r="E31" i="24"/>
  <c r="E38" i="12"/>
  <c r="E37" i="12"/>
  <c r="E36" i="12"/>
  <c r="E35" i="12"/>
  <c r="E34" i="12"/>
  <c r="E33" i="12"/>
  <c r="E32" i="12"/>
  <c r="E31" i="12"/>
  <c r="E38" i="13"/>
  <c r="E37" i="13"/>
  <c r="E36" i="13"/>
  <c r="E35" i="13"/>
  <c r="E34" i="13"/>
  <c r="E33" i="13"/>
  <c r="E32" i="13"/>
  <c r="E31" i="13"/>
  <c r="E38" i="15"/>
  <c r="E37" i="15"/>
  <c r="E36" i="15"/>
  <c r="E35" i="15"/>
  <c r="E34" i="15"/>
  <c r="E33" i="15"/>
  <c r="E32" i="15"/>
  <c r="E31" i="15"/>
  <c r="E38" i="17"/>
  <c r="E37" i="17"/>
  <c r="E36" i="17"/>
  <c r="E35" i="17"/>
  <c r="E34" i="17"/>
  <c r="E33" i="17"/>
  <c r="E32" i="17"/>
  <c r="E31" i="17"/>
  <c r="E38" i="16"/>
  <c r="E37" i="16"/>
  <c r="E36" i="16"/>
  <c r="E35" i="16"/>
  <c r="E34" i="16"/>
  <c r="E33" i="16"/>
  <c r="E32" i="16"/>
  <c r="E31" i="16"/>
  <c r="E38" i="14"/>
  <c r="E37" i="14"/>
  <c r="E36" i="14"/>
  <c r="E35" i="14"/>
  <c r="E34" i="14"/>
  <c r="E33" i="14"/>
  <c r="E32" i="14"/>
  <c r="E31" i="14"/>
  <c r="E38" i="18"/>
  <c r="E37" i="18"/>
  <c r="E36" i="18"/>
  <c r="E35" i="18"/>
  <c r="E34" i="18"/>
  <c r="E33" i="18"/>
  <c r="E32" i="18"/>
  <c r="E31" i="18"/>
  <c r="E38" i="22"/>
  <c r="E37" i="22"/>
  <c r="E36" i="22"/>
  <c r="E35" i="22"/>
  <c r="E34" i="22"/>
  <c r="E33" i="22"/>
  <c r="E32" i="22"/>
  <c r="E31" i="22"/>
  <c r="E38" i="19"/>
  <c r="E37" i="19"/>
  <c r="E36" i="19"/>
  <c r="E35" i="19"/>
  <c r="E34" i="19"/>
  <c r="E33" i="19"/>
  <c r="E32" i="19"/>
  <c r="E31" i="19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5"/>
  <c r="B37" i="25"/>
  <c r="B36" i="25"/>
  <c r="B35" i="25"/>
  <c r="B34" i="25"/>
  <c r="B33" i="25"/>
  <c r="B32" i="25"/>
  <c r="B31" i="25"/>
  <c r="B38" i="24"/>
  <c r="B37" i="24"/>
  <c r="B36" i="24"/>
  <c r="B35" i="24"/>
  <c r="B34" i="24"/>
  <c r="B33" i="24"/>
  <c r="B32" i="24"/>
  <c r="B31" i="24"/>
  <c r="B38" i="12"/>
  <c r="B37" i="12"/>
  <c r="B36" i="12"/>
  <c r="B35" i="12"/>
  <c r="B34" i="12"/>
  <c r="B33" i="12"/>
  <c r="B32" i="12"/>
  <c r="B31" i="12"/>
  <c r="B38" i="13"/>
  <c r="B37" i="13"/>
  <c r="B36" i="13"/>
  <c r="B35" i="13"/>
  <c r="B34" i="13"/>
  <c r="B33" i="13"/>
  <c r="B32" i="13"/>
  <c r="B31" i="13"/>
  <c r="B38" i="17"/>
  <c r="B37" i="17"/>
  <c r="B36" i="17"/>
  <c r="B35" i="17"/>
  <c r="B34" i="17"/>
  <c r="B33" i="17"/>
  <c r="B32" i="17"/>
  <c r="B31" i="17"/>
  <c r="B38" i="16"/>
  <c r="B37" i="16"/>
  <c r="B36" i="16"/>
  <c r="B35" i="16"/>
  <c r="B34" i="16"/>
  <c r="B33" i="16"/>
  <c r="B32" i="16"/>
  <c r="B31" i="16"/>
  <c r="B38" i="14"/>
  <c r="B37" i="14"/>
  <c r="B36" i="14"/>
  <c r="B35" i="14"/>
  <c r="B34" i="14"/>
  <c r="B33" i="14"/>
  <c r="B32" i="14"/>
  <c r="B31" i="14"/>
  <c r="B38" i="18"/>
  <c r="B37" i="18"/>
  <c r="B36" i="18"/>
  <c r="B35" i="18"/>
  <c r="B34" i="18"/>
  <c r="B33" i="18"/>
  <c r="B32" i="18"/>
  <c r="B31" i="18"/>
  <c r="B38" i="22"/>
  <c r="B37" i="22"/>
  <c r="B36" i="22"/>
  <c r="B35" i="22"/>
  <c r="B34" i="22"/>
  <c r="B33" i="22"/>
  <c r="B32" i="22"/>
  <c r="B31" i="22"/>
  <c r="B38" i="19"/>
  <c r="B37" i="19"/>
  <c r="B36" i="19"/>
  <c r="B35" i="19"/>
  <c r="B34" i="19"/>
  <c r="B33" i="19"/>
  <c r="B32" i="19"/>
  <c r="B31" i="19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5"/>
  <c r="N33" i="25"/>
  <c r="N32" i="25"/>
  <c r="N31" i="25"/>
  <c r="N34" i="24"/>
  <c r="N33" i="24"/>
  <c r="N32" i="24"/>
  <c r="N31" i="24"/>
  <c r="N34" i="12"/>
  <c r="N33" i="12"/>
  <c r="N32" i="12"/>
  <c r="N31" i="12"/>
  <c r="N34" i="13"/>
  <c r="N33" i="13"/>
  <c r="N32" i="13"/>
  <c r="N31" i="13"/>
  <c r="N34" i="15"/>
  <c r="N33" i="15"/>
  <c r="N32" i="15"/>
  <c r="N31" i="15"/>
  <c r="N34" i="17"/>
  <c r="N33" i="17"/>
  <c r="N32" i="17"/>
  <c r="N31" i="17"/>
  <c r="N34" i="16"/>
  <c r="N33" i="16"/>
  <c r="N32" i="16"/>
  <c r="N31" i="16"/>
  <c r="N34" i="14"/>
  <c r="N33" i="14"/>
  <c r="N32" i="14"/>
  <c r="N31" i="14"/>
  <c r="N34" i="18"/>
  <c r="N33" i="18"/>
  <c r="N32" i="18"/>
  <c r="N31" i="18"/>
  <c r="N34" i="22"/>
  <c r="N33" i="22"/>
  <c r="N32" i="22"/>
  <c r="N31" i="22"/>
  <c r="N34" i="19"/>
  <c r="N33" i="19"/>
  <c r="N32" i="19"/>
  <c r="N31" i="19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5" l="1"/>
  <c r="E39" i="25"/>
  <c r="B39" i="25"/>
  <c r="N35" i="25"/>
  <c r="D18" i="25" s="1"/>
  <c r="J33" i="25"/>
  <c r="J32" i="25"/>
  <c r="J34" i="25" s="1"/>
  <c r="R16" i="25"/>
  <c r="N16" i="25" s="1"/>
  <c r="E11" i="25" s="1"/>
  <c r="E12" i="25"/>
  <c r="N11" i="25"/>
  <c r="N10" i="25"/>
  <c r="M7" i="25"/>
  <c r="A45" i="24"/>
  <c r="E39" i="24"/>
  <c r="B39" i="24"/>
  <c r="J38" i="24" s="1"/>
  <c r="J39" i="24" s="1"/>
  <c r="N35" i="24"/>
  <c r="D18" i="24" s="1"/>
  <c r="J33" i="24"/>
  <c r="J32" i="24"/>
  <c r="J34" i="24" s="1"/>
  <c r="R16" i="24"/>
  <c r="N16" i="24" s="1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2"/>
  <c r="E39" i="22"/>
  <c r="B39" i="22"/>
  <c r="J38" i="22" s="1"/>
  <c r="J39" i="22" s="1"/>
  <c r="N35" i="22"/>
  <c r="D18" i="22" s="1"/>
  <c r="J33" i="22"/>
  <c r="J32" i="22"/>
  <c r="J34" i="22" s="1"/>
  <c r="R16" i="22"/>
  <c r="N16" i="22" s="1"/>
  <c r="E11" i="22" s="1"/>
  <c r="E12" i="22"/>
  <c r="N11" i="22"/>
  <c r="N10" i="22"/>
  <c r="M7" i="22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N35" i="19"/>
  <c r="D18" i="19" s="1"/>
  <c r="J34" i="19"/>
  <c r="J33" i="19"/>
  <c r="J32" i="19"/>
  <c r="R16" i="19"/>
  <c r="N16" i="19" s="1"/>
  <c r="E11" i="19" s="1"/>
  <c r="E12" i="19"/>
  <c r="N11" i="19"/>
  <c r="N10" i="19"/>
  <c r="M7" i="19"/>
  <c r="A45" i="18"/>
  <c r="E39" i="18"/>
  <c r="B39" i="18"/>
  <c r="N35" i="18"/>
  <c r="D18" i="18" s="1"/>
  <c r="J33" i="18"/>
  <c r="J32" i="18"/>
  <c r="J34" i="18" s="1"/>
  <c r="R16" i="18"/>
  <c r="N16" i="18" s="1"/>
  <c r="E11" i="18" s="1"/>
  <c r="E12" i="18"/>
  <c r="N11" i="18"/>
  <c r="N10" i="18"/>
  <c r="M7" i="18"/>
  <c r="A45" i="17"/>
  <c r="E39" i="17"/>
  <c r="B39" i="17"/>
  <c r="J38" i="17" s="1"/>
  <c r="J39" i="17" s="1"/>
  <c r="N35" i="17"/>
  <c r="D18" i="17" s="1"/>
  <c r="J33" i="17"/>
  <c r="J32" i="17"/>
  <c r="J34" i="17" s="1"/>
  <c r="R16" i="17"/>
  <c r="N16" i="17" s="1"/>
  <c r="E11" i="17" s="1"/>
  <c r="E12" i="17"/>
  <c r="N11" i="17"/>
  <c r="N10" i="17"/>
  <c r="M7" i="17"/>
  <c r="A45" i="16"/>
  <c r="E39" i="16"/>
  <c r="B39" i="16"/>
  <c r="N35" i="16"/>
  <c r="D18" i="16" s="1"/>
  <c r="J33" i="16"/>
  <c r="J32" i="16"/>
  <c r="J34" i="16" s="1"/>
  <c r="R16" i="16"/>
  <c r="N16" i="16" s="1"/>
  <c r="E11" i="16" s="1"/>
  <c r="E12" i="16"/>
  <c r="N11" i="16"/>
  <c r="N10" i="16"/>
  <c r="M7" i="16"/>
  <c r="A45" i="15"/>
  <c r="E39" i="15"/>
  <c r="B39" i="15"/>
  <c r="J38" i="15" s="1"/>
  <c r="J39" i="15" s="1"/>
  <c r="N35" i="15"/>
  <c r="D18" i="15" s="1"/>
  <c r="J33" i="15"/>
  <c r="J32" i="15"/>
  <c r="J34" i="15" s="1"/>
  <c r="R16" i="15"/>
  <c r="N16" i="15" s="1"/>
  <c r="E11" i="15" s="1"/>
  <c r="E12" i="15"/>
  <c r="N11" i="15"/>
  <c r="N10" i="15"/>
  <c r="M7" i="15"/>
  <c r="A45" i="14"/>
  <c r="E39" i="14"/>
  <c r="B39" i="14"/>
  <c r="N35" i="14"/>
  <c r="D18" i="14" s="1"/>
  <c r="J33" i="14"/>
  <c r="J32" i="14"/>
  <c r="J34" i="14" s="1"/>
  <c r="R16" i="14"/>
  <c r="N16" i="14" s="1"/>
  <c r="E11" i="14" s="1"/>
  <c r="E12" i="14"/>
  <c r="N11" i="14"/>
  <c r="N10" i="14"/>
  <c r="M7" i="14"/>
  <c r="A45" i="13"/>
  <c r="E39" i="13"/>
  <c r="B39" i="13"/>
  <c r="J38" i="13" s="1"/>
  <c r="J39" i="13" s="1"/>
  <c r="N35" i="13"/>
  <c r="D18" i="13" s="1"/>
  <c r="J33" i="13"/>
  <c r="J32" i="13"/>
  <c r="J34" i="13" s="1"/>
  <c r="R16" i="13"/>
  <c r="N16" i="13" s="1"/>
  <c r="E11" i="13" s="1"/>
  <c r="E12" i="13"/>
  <c r="N11" i="13"/>
  <c r="N10" i="13"/>
  <c r="M7" i="13"/>
  <c r="A45" i="12"/>
  <c r="E39" i="12"/>
  <c r="B39" i="12"/>
  <c r="N35" i="12"/>
  <c r="D18" i="12" s="1"/>
  <c r="J33" i="12"/>
  <c r="J32" i="12"/>
  <c r="J34" i="12" s="1"/>
  <c r="R16" i="12"/>
  <c r="N16" i="12" s="1"/>
  <c r="E11" i="12" s="1"/>
  <c r="E12" i="12"/>
  <c r="N11" i="12"/>
  <c r="N10" i="12"/>
  <c r="M7" i="12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4" l="1"/>
  <c r="E9" i="8"/>
  <c r="E9" i="11"/>
  <c r="J38" i="5"/>
  <c r="J39" i="5" s="1"/>
  <c r="J38" i="18"/>
  <c r="J39" i="18" s="1"/>
  <c r="E9" i="15"/>
  <c r="E9" i="2"/>
  <c r="J41" i="15"/>
  <c r="D10" i="15" s="1"/>
  <c r="J38" i="3"/>
  <c r="J39" i="3" s="1"/>
  <c r="J41" i="3" s="1"/>
  <c r="D10" i="3" s="1"/>
  <c r="J38" i="11"/>
  <c r="J39" i="11" s="1"/>
  <c r="J41" i="11" s="1"/>
  <c r="D10" i="11" s="1"/>
  <c r="J38" i="16"/>
  <c r="J39" i="16" s="1"/>
  <c r="J41" i="16" s="1"/>
  <c r="D10" i="16" s="1"/>
  <c r="J34" i="1"/>
  <c r="M27" i="13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12"/>
  <c r="J39" i="12" s="1"/>
  <c r="J41" i="12" s="1"/>
  <c r="D10" i="12" s="1"/>
  <c r="J38" i="19"/>
  <c r="J39" i="19" s="1"/>
  <c r="J41" i="19" s="1"/>
  <c r="D10" i="19" s="1"/>
  <c r="J38" i="23"/>
  <c r="J39" i="23" s="1"/>
  <c r="J41" i="23" s="1"/>
  <c r="D10" i="23" s="1"/>
  <c r="E9" i="25"/>
  <c r="M27" i="25"/>
  <c r="M27" i="24"/>
  <c r="M27" i="12"/>
  <c r="M27" i="15"/>
  <c r="M27" i="17"/>
  <c r="M27" i="16"/>
  <c r="M27" i="14"/>
  <c r="E9" i="18"/>
  <c r="M27" i="18"/>
  <c r="M27" i="22"/>
  <c r="M27" i="19"/>
  <c r="E9" i="19"/>
  <c r="E9" i="21"/>
  <c r="M27" i="21"/>
  <c r="M27" i="10"/>
  <c r="M27" i="6"/>
  <c r="M27" i="3"/>
  <c r="J41" i="18"/>
  <c r="D10" i="18" s="1"/>
  <c r="J38" i="25"/>
  <c r="J39" i="25" s="1"/>
  <c r="J41" i="25" s="1"/>
  <c r="D10" i="25" s="1"/>
  <c r="J38" i="14"/>
  <c r="J39" i="14" s="1"/>
  <c r="J41" i="14" s="1"/>
  <c r="D10" i="14" s="1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J41" i="24"/>
  <c r="D10" i="24" s="1"/>
  <c r="E9" i="24"/>
  <c r="E9" i="23"/>
  <c r="J41" i="22"/>
  <c r="D10" i="22" s="1"/>
  <c r="E9" i="22"/>
  <c r="E9" i="20"/>
  <c r="J41" i="17"/>
  <c r="D10" i="17" s="1"/>
  <c r="E9" i="17"/>
  <c r="E9" i="16"/>
  <c r="E9" i="14"/>
  <c r="J41" i="13"/>
  <c r="D10" i="13" s="1"/>
  <c r="E9" i="13"/>
  <c r="E9" i="12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15" l="1"/>
  <c r="D13" i="15" s="1"/>
  <c r="E14" i="15" s="1"/>
  <c r="E10" i="21"/>
  <c r="D13" i="21" s="1"/>
  <c r="E14" i="21" s="1"/>
  <c r="E15" i="21" s="1"/>
  <c r="E10" i="18"/>
  <c r="D13" i="18" s="1"/>
  <c r="E14" i="18" s="1"/>
  <c r="D10" i="4"/>
  <c r="E10" i="4"/>
  <c r="D13" i="4" s="1"/>
  <c r="E10" i="19"/>
  <c r="D13" i="19" s="1"/>
  <c r="E14" i="19" s="1"/>
  <c r="D10" i="2"/>
  <c r="E10" i="2"/>
  <c r="D13" i="2" s="1"/>
  <c r="E14" i="2" s="1"/>
  <c r="E15" i="2" s="1"/>
  <c r="E10" i="25"/>
  <c r="D13" i="25" s="1"/>
  <c r="E10" i="24"/>
  <c r="D13" i="24" s="1"/>
  <c r="E10" i="23"/>
  <c r="D13" i="23" s="1"/>
  <c r="E10" i="22"/>
  <c r="D13" i="22" s="1"/>
  <c r="E10" i="20"/>
  <c r="D13" i="20" s="1"/>
  <c r="E10" i="17"/>
  <c r="D13" i="17" s="1"/>
  <c r="E10" i="16"/>
  <c r="D13" i="16" s="1"/>
  <c r="E10" i="14"/>
  <c r="D13" i="14" s="1"/>
  <c r="E10" i="13"/>
  <c r="D13" i="13" s="1"/>
  <c r="E10" i="12"/>
  <c r="D13" i="12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E15" i="25" l="1"/>
  <c r="D16" i="25" s="1"/>
  <c r="D16" i="24"/>
  <c r="D16" i="23"/>
  <c r="D16" i="22"/>
  <c r="E18" i="21"/>
  <c r="D17" i="21"/>
  <c r="E15" i="20"/>
  <c r="D16" i="20" s="1"/>
  <c r="E18" i="19"/>
  <c r="D17" i="19"/>
  <c r="E18" i="18"/>
  <c r="D17" i="18"/>
  <c r="D16" i="17"/>
  <c r="E15" i="16"/>
  <c r="D16" i="16" s="1"/>
  <c r="E18" i="15"/>
  <c r="D17" i="15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15"/>
  <c r="E45" i="15" s="1"/>
  <c r="D19" i="18"/>
  <c r="E20" i="18" s="1"/>
  <c r="D19" i="19"/>
  <c r="E45" i="19" s="1"/>
  <c r="D19" i="21"/>
  <c r="D20" i="21" s="1"/>
  <c r="E18" i="25"/>
  <c r="D17" i="25"/>
  <c r="E18" i="24"/>
  <c r="D17" i="24"/>
  <c r="E18" i="23"/>
  <c r="D17" i="23"/>
  <c r="E18" i="22"/>
  <c r="D17" i="22"/>
  <c r="D17" i="20"/>
  <c r="E18" i="20"/>
  <c r="E18" i="17"/>
  <c r="D17" i="17"/>
  <c r="E18" i="16"/>
  <c r="D17" i="16"/>
  <c r="E18" i="14"/>
  <c r="D17" i="14"/>
  <c r="E18" i="13"/>
  <c r="D17" i="13"/>
  <c r="E18" i="12"/>
  <c r="D17" i="12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F27" i="7" l="1"/>
  <c r="F46" i="15"/>
  <c r="F47" i="15" s="1"/>
  <c r="F21" i="7"/>
  <c r="F46" i="19"/>
  <c r="F47" i="19" s="1"/>
  <c r="D19" i="16"/>
  <c r="E45" i="16" s="1"/>
  <c r="E45" i="4"/>
  <c r="E20" i="4"/>
  <c r="E45" i="18"/>
  <c r="D20" i="18"/>
  <c r="D20" i="15"/>
  <c r="D20" i="19"/>
  <c r="E20" i="15"/>
  <c r="D19" i="25"/>
  <c r="D20" i="25" s="1"/>
  <c r="D19" i="24"/>
  <c r="E20" i="24" s="1"/>
  <c r="D19" i="12"/>
  <c r="D20" i="12" s="1"/>
  <c r="D19" i="13"/>
  <c r="D20" i="13" s="1"/>
  <c r="D19" i="14"/>
  <c r="D20" i="14" s="1"/>
  <c r="E20" i="19"/>
  <c r="E45" i="21"/>
  <c r="E20" i="21"/>
  <c r="D19" i="8"/>
  <c r="E45" i="8" s="1"/>
  <c r="D19" i="5"/>
  <c r="D20" i="5" s="1"/>
  <c r="D19" i="3"/>
  <c r="D20" i="3" s="1"/>
  <c r="D19" i="23"/>
  <c r="D19" i="22"/>
  <c r="D19" i="20"/>
  <c r="D19" i="17"/>
  <c r="D19" i="11"/>
  <c r="D19" i="10"/>
  <c r="D19" i="9"/>
  <c r="D19" i="1"/>
  <c r="E20" i="1" s="1"/>
  <c r="D19" i="6"/>
  <c r="D20" i="2"/>
  <c r="E45" i="2"/>
  <c r="E20" i="2"/>
  <c r="F48" i="15" l="1"/>
  <c r="H27" i="7" s="1"/>
  <c r="G27" i="7"/>
  <c r="F25" i="7"/>
  <c r="F46" i="16"/>
  <c r="F47" i="16" s="1"/>
  <c r="F23" i="7"/>
  <c r="F46" i="18"/>
  <c r="F47" i="18" s="1"/>
  <c r="F48" i="19"/>
  <c r="F18" i="7"/>
  <c r="F46" i="21"/>
  <c r="F47" i="21" s="1"/>
  <c r="F14" i="7"/>
  <c r="F46" i="8"/>
  <c r="F47" i="8" s="1"/>
  <c r="F11" i="7"/>
  <c r="F46" i="4"/>
  <c r="F47" i="4" s="1"/>
  <c r="F9" i="7"/>
  <c r="F46" i="2"/>
  <c r="F47" i="2" s="1"/>
  <c r="D20" i="24"/>
  <c r="D20" i="16"/>
  <c r="E45" i="24"/>
  <c r="E20" i="16"/>
  <c r="E20" i="5"/>
  <c r="E45" i="5"/>
  <c r="E20" i="25"/>
  <c r="E20" i="12"/>
  <c r="E45" i="12"/>
  <c r="E45" i="25"/>
  <c r="E20" i="13"/>
  <c r="E45" i="13"/>
  <c r="E45" i="14"/>
  <c r="E20" i="14"/>
  <c r="E20" i="8"/>
  <c r="D20" i="8"/>
  <c r="E20" i="3"/>
  <c r="E45" i="3"/>
  <c r="E45" i="1"/>
  <c r="F8" i="7" s="1"/>
  <c r="D20" i="1"/>
  <c r="D20" i="23"/>
  <c r="E45" i="23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F31" i="7" l="1"/>
  <c r="F46" i="25"/>
  <c r="F47" i="25" s="1"/>
  <c r="F30" i="7"/>
  <c r="F46" i="24"/>
  <c r="F47" i="24" s="1"/>
  <c r="F29" i="7"/>
  <c r="F46" i="12"/>
  <c r="F47" i="12" s="1"/>
  <c r="F28" i="7"/>
  <c r="F46" i="13"/>
  <c r="F47" i="13" s="1"/>
  <c r="F26" i="7"/>
  <c r="F46" i="17"/>
  <c r="F47" i="17" s="1"/>
  <c r="F48" i="16"/>
  <c r="H25" i="7" s="1"/>
  <c r="G25" i="7"/>
  <c r="F24" i="7"/>
  <c r="F46" i="14"/>
  <c r="F47" i="14" s="1"/>
  <c r="F48" i="18"/>
  <c r="H23" i="7" s="1"/>
  <c r="G23" i="7"/>
  <c r="F22" i="7"/>
  <c r="F46" i="22"/>
  <c r="F47" i="22" s="1"/>
  <c r="G21" i="7" s="1"/>
  <c r="F19" i="7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5" l="1"/>
  <c r="H31" i="7" s="1"/>
  <c r="G31" i="7"/>
  <c r="F48" i="24"/>
  <c r="H30" i="7" s="1"/>
  <c r="G30" i="7"/>
  <c r="F48" i="12"/>
  <c r="H29" i="7" s="1"/>
  <c r="G29" i="7"/>
  <c r="F48" i="13"/>
  <c r="H28" i="7" s="1"/>
  <c r="G28" i="7"/>
  <c r="F48" i="17"/>
  <c r="H26" i="7" s="1"/>
  <c r="G26" i="7"/>
  <c r="F48" i="14"/>
  <c r="H24" i="7" s="1"/>
  <c r="G24" i="7"/>
  <c r="F48" i="22"/>
  <c r="G22" i="7"/>
  <c r="F48" i="23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H22" i="7" l="1"/>
  <c r="H21" i="7"/>
  <c r="D7" i="1"/>
  <c r="A45" i="1" s="1"/>
  <c r="M7" i="1" l="1"/>
  <c r="F47" i="1" l="1"/>
  <c r="F48" i="1" s="1"/>
  <c r="H8" i="7" s="1"/>
  <c r="H32" i="7" s="1"/>
  <c r="G8" i="7" l="1"/>
</calcChain>
</file>

<file path=xl/sharedStrings.xml><?xml version="1.0" encoding="utf-8"?>
<sst xmlns="http://schemas.openxmlformats.org/spreadsheetml/2006/main" count="2700" uniqueCount="217">
  <si>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</si>
  <si>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</si>
  <si>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</si>
  <si>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</si>
  <si>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</si>
  <si>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</si>
  <si>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</si>
  <si>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</si>
  <si>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</si>
  <si>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</si>
  <si>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</si>
  <si>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</si>
  <si>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</si>
  <si>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</si>
  <si>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</si>
  <si>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</si>
  <si>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</si>
  <si>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</si>
  <si>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</si>
  <si>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</si>
  <si>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</si>
  <si>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</si>
  <si>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</si>
  <si>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</si>
  <si>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</si>
  <si>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</si>
  <si>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</si>
  <si>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</si>
  <si>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</si>
  <si>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</si>
  <si>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</si>
  <si>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</si>
  <si>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</si>
  <si>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</si>
  <si>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</si>
  <si>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</si>
  <si>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</si>
  <si>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</si>
  <si>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</si>
  <si>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</si>
  <si>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</si>
  <si>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</si>
  <si>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</si>
  <si>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</si>
  <si>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</si>
  <si>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</si>
  <si>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</si>
  <si>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</si>
  <si>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</si>
  <si>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</si>
  <si>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</si>
  <si>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</si>
  <si>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</si>
  <si>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</si>
  <si>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</si>
  <si>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</si>
  <si>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</si>
  <si>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</si>
  <si>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</si>
  <si>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</si>
  <si>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</si>
  <si>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</si>
  <si>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</si>
  <si>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</si>
  <si>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</si>
  <si>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</si>
  <si>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</si>
  <si>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</si>
  <si>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</si>
  <si>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</si>
  <si>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</si>
  <si>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</si>
  <si>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</si>
  <si>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</si>
  <si>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</si>
  <si>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</si>
  <si>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</si>
  <si>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</si>
  <si>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</si>
  <si>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</si>
  <si>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</si>
  <si>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</si>
  <si>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</si>
  <si>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</si>
  <si>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</si>
  <si>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</si>
  <si>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</si>
  <si>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</si>
  <si>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</si>
  <si>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</si>
  <si>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</si>
  <si>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</si>
  <si>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</si>
  <si>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</si>
  <si>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</si>
  <si>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</si>
  <si>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</si>
  <si>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</si>
  <si>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</si>
  <si>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</si>
  <si>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</si>
  <si>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</si>
  <si>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</si>
  <si>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</si>
  <si>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</si>
  <si>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</si>
  <si>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</si>
  <si>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</si>
  <si>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</si>
  <si>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</si>
  <si>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</si>
  <si>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</si>
  <si>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</si>
  <si>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</si>
  <si>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</si>
  <si>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</si>
  <si>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</si>
  <si>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</si>
  <si>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</si>
  <si>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</si>
  <si>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</si>
  <si>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</si>
  <si>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</si>
  <si>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</si>
  <si>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</si>
  <si>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</si>
  <si>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</si>
  <si>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</si>
  <si>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</si>
  <si>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</si>
  <si>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</si>
  <si>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</si>
  <si>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</si>
  <si>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</si>
  <si>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</si>
  <si>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</si>
  <si>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</si>
  <si>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</si>
  <si>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</si>
  <si>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</si>
  <si>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</si>
  <si>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</si>
  <si>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</si>
  <si>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</si>
  <si>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</si>
  <si>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</si>
  <si>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</si>
  <si>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>Posto 19</t>
  </si>
  <si>
    <t>Posto 20</t>
  </si>
  <si>
    <t>Posto 21</t>
  </si>
  <si>
    <t>Posto 22</t>
  </si>
  <si>
    <t>Posto 23</t>
  </si>
  <si>
    <t>Posto 24</t>
  </si>
  <si>
    <t>VALOR GLOBAL</t>
  </si>
  <si>
    <t>2.G. Outros (Somatória dos Benefícios)</t>
  </si>
  <si>
    <t>CPRB</t>
  </si>
  <si>
    <t>,</t>
  </si>
  <si>
    <t>SALÁRIO</t>
  </si>
  <si>
    <t>Valor mensal do Posto 12</t>
  </si>
  <si>
    <t>Valor total do Posto 12</t>
  </si>
  <si>
    <t>Valor mensal do Posto 13</t>
  </si>
  <si>
    <t>Valor total do Posto 13</t>
  </si>
  <si>
    <t>Valor mensal do Posto 14</t>
  </si>
  <si>
    <t>Valor total do Posto 15</t>
  </si>
  <si>
    <t>Valor mensal do Posto 15</t>
  </si>
  <si>
    <t>Valor mensal do Posto 22</t>
  </si>
  <si>
    <t>Valor total do Posto 22</t>
  </si>
  <si>
    <t>Valor mensal do Posto 16</t>
  </si>
  <si>
    <t>Valor total do Posto 16</t>
  </si>
  <si>
    <t>Valor mensal do Posto 23</t>
  </si>
  <si>
    <t>Valor total do Posto 23</t>
  </si>
  <si>
    <t>Valor mensal do Posto 17</t>
  </si>
  <si>
    <t>Valor total do Posto 17</t>
  </si>
  <si>
    <t>Valor mensal do Posto 18</t>
  </si>
  <si>
    <t>Valor total do Posto 18</t>
  </si>
  <si>
    <t>Valor mensal do Posto 19</t>
  </si>
  <si>
    <t>Valor total do Posto 19</t>
  </si>
  <si>
    <t>Valor mensal do Posto 20</t>
  </si>
  <si>
    <t>Valor total do Posto 20</t>
  </si>
  <si>
    <t>Valor mensal do Posto 21</t>
  </si>
  <si>
    <t>Valor total do Posto 21</t>
  </si>
  <si>
    <t>Valor mensal do Posto 24</t>
  </si>
  <si>
    <t>Valor total do Posto 24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</si>
  <si>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</si>
  <si>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</si>
  <si>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</si>
  <si>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</si>
  <si>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</si>
  <si>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</si>
  <si>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</si>
  <si>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</si>
  <si>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</si>
  <si>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</si>
  <si>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</si>
  <si>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</si>
  <si>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</si>
  <si>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</si>
  <si>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</si>
  <si>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</si>
  <si>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</si>
  <si>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Suporte e Automação </t>
  </si>
  <si>
    <t xml:space="preserve">Analista de Rede e Segurança </t>
  </si>
  <si>
    <t xml:space="preserve">Arquiteto de Rede </t>
  </si>
  <si>
    <t xml:space="preserve">Analista de Monitoração e Observabilidade </t>
  </si>
  <si>
    <t xml:space="preserve">Arquiteto Cloud </t>
  </si>
  <si>
    <t xml:space="preserve">Arquiteto de Software </t>
  </si>
  <si>
    <t xml:space="preserve">Arquiteto de Banco de Dados </t>
  </si>
  <si>
    <t xml:space="preserve">Analista de Sistemas Operacionais </t>
  </si>
  <si>
    <t xml:space="preserve">Analista de Cybersegurança </t>
  </si>
  <si>
    <t xml:space="preserve">Desenvolvedor Front-End </t>
  </si>
  <si>
    <t xml:space="preserve">Arquiteto de Infra de TI </t>
  </si>
  <si>
    <t xml:space="preserve">Cientista de Dados </t>
  </si>
  <si>
    <t xml:space="preserve">Engenheiro de Dados </t>
  </si>
  <si>
    <t xml:space="preserve">Gestão de Projetos </t>
  </si>
  <si>
    <t xml:space="preserve">Analista UX/UI </t>
  </si>
  <si>
    <t xml:space="preserve">Analista de Teste </t>
  </si>
  <si>
    <t xml:space="preserve">Engenheiro de 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</si>
</sst>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 applyProtection="1">
      <alignment horizontal="center"/>
      <protection locked="0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36"/>
  <sheetViews>
    <sheetView showGridLines="0" tabSelected="1" topLeftCell="A2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22" t="s">
        <v>120</v>
      </c>
      <c r="B3" s="123"/>
      <c r="C3" s="123"/>
      <c r="D3" s="123"/>
      <c r="E3" s="123"/>
      <c r="F3" s="123"/>
      <c r="G3" s="123"/>
      <c r="H3" s="123"/>
      <c r="I3" s="124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25" t="s">
        <v>121</v>
      </c>
      <c r="B5" s="125"/>
      <c r="C5" s="125"/>
      <c r="D5" s="125"/>
      <c r="E5" s="125"/>
      <c r="F5" s="125"/>
      <c r="G5" s="125"/>
      <c r="H5" s="125"/>
      <c r="I5" s="125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157</v>
      </c>
      <c r="F7" s="98" t="s">
        <v>126</v>
      </c>
      <c r="G7" s="98" t="s">
        <v>127</v>
      </c>
      <c r="H7" s="126" t="s">
        <v>128</v>
      </c>
      <c r="I7" s="127"/>
    </row>
    <row r="8" spans="1:17" ht="15" customHeight="1" thickBot="1" x14ac:dyDescent="0.3">
      <c r="A8" s="99" t="s">
        <v>129</v>
      </c>
      <c r="B8" s="113" t="s">
        <v>193</v>
      </c>
      <c r="C8" s="268">
        <v>176</v>
      </c>
      <c r="D8" s="108">
        <v>38</v>
      </c>
      <c r="E8" s="109">
        <v>9000</v>
      </c>
      <c r="F8" s="102">
        <f>'POSTO 1'!$E$45</f>
        <v>14761.2186</v>
      </c>
      <c r="G8" s="102">
        <f>'POSTO 1'!$F$47</f>
        <v>560926.36</v>
      </c>
      <c r="H8" s="128">
        <f>'POSTO 1'!$F$48</f>
        <v>13462232.640000001</v>
      </c>
      <c r="I8" s="129"/>
    </row>
    <row r="9" spans="1:17" ht="15" customHeight="1" thickTop="1" thickBot="1" x14ac:dyDescent="0.3">
      <c r="A9" s="100" t="s">
        <v>130</v>
      </c>
      <c r="B9" s="114" t="s">
        <v>194</v>
      </c>
      <c r="C9" s="268">
        <v>176</v>
      </c>
      <c r="D9" s="110">
        <v>36</v>
      </c>
      <c r="E9" s="111">
        <v>10000</v>
      </c>
      <c r="F9" s="102">
        <f>'POSTO 2'!$E$45</f>
        <v>16401.353999999999</v>
      </c>
      <c r="G9" s="102">
        <f>'POSTO 2'!$F$47</f>
        <v>590448.6</v>
      </c>
      <c r="H9" s="120">
        <f>'POSTO 2'!$F$48</f>
        <v>14170766.399999999</v>
      </c>
      <c r="I9" s="121"/>
    </row>
    <row r="10" spans="1:17" ht="15" customHeight="1" thickTop="1" thickBot="1" x14ac:dyDescent="0.3">
      <c r="A10" s="100" t="s">
        <v>131</v>
      </c>
      <c r="B10" s="114" t="s">
        <v>195</v>
      </c>
      <c r="C10" s="268">
        <v>176</v>
      </c>
      <c r="D10" s="110">
        <v>13</v>
      </c>
      <c r="E10" s="111">
        <v>9000</v>
      </c>
      <c r="F10" s="102">
        <f>'POSTO 3'!$E$45</f>
        <v>14761.2186</v>
      </c>
      <c r="G10" s="102">
        <f>'POSTO 3'!$F$47</f>
        <v>191895.86</v>
      </c>
      <c r="H10" s="120">
        <f>'POSTO 3'!$F$48</f>
        <v>4605500.6399999997</v>
      </c>
      <c r="I10" s="121"/>
    </row>
    <row r="11" spans="1:17" ht="15" customHeight="1" thickTop="1" thickBot="1" x14ac:dyDescent="0.3">
      <c r="A11" s="100" t="s">
        <v>132</v>
      </c>
      <c r="B11" s="114" t="s">
        <v>196</v>
      </c>
      <c r="C11" s="268">
        <v>176</v>
      </c>
      <c r="D11" s="110">
        <v>8</v>
      </c>
      <c r="E11" s="111">
        <v>8000</v>
      </c>
      <c r="F11" s="102">
        <f>'POSTO 4'!$E$45</f>
        <v>13121.083200000001</v>
      </c>
      <c r="G11" s="102">
        <f>'POSTO 4'!$F$47</f>
        <v>104968.64</v>
      </c>
      <c r="H11" s="120">
        <f>'POSTO 4'!$F$48</f>
        <v>2519247.36</v>
      </c>
      <c r="I11" s="121"/>
    </row>
    <row r="12" spans="1:17" ht="15" customHeight="1" thickTop="1" thickBot="1" x14ac:dyDescent="0.3">
      <c r="A12" s="100" t="s">
        <v>133</v>
      </c>
      <c r="B12" s="114" t="s">
        <v>197</v>
      </c>
      <c r="C12" s="268">
        <v>176</v>
      </c>
      <c r="D12" s="110">
        <v>10</v>
      </c>
      <c r="E12" s="111">
        <v>10000</v>
      </c>
      <c r="F12" s="102">
        <f>'POSTO 5'!$E$45</f>
        <v>16401.353999999999</v>
      </c>
      <c r="G12" s="102">
        <f>'POSTO 5'!$F$47</f>
        <v>164013.5</v>
      </c>
      <c r="H12" s="120">
        <f>'POSTO 5'!$F$48</f>
        <v>3936324</v>
      </c>
      <c r="I12" s="121"/>
    </row>
    <row r="13" spans="1:17" ht="15" customHeight="1" thickTop="1" thickBot="1" x14ac:dyDescent="0.3">
      <c r="A13" s="101" t="s">
        <v>134</v>
      </c>
      <c r="B13" s="114" t="s">
        <v>198</v>
      </c>
      <c r="C13" s="268">
        <v>176</v>
      </c>
      <c r="D13" s="110">
        <v>22</v>
      </c>
      <c r="E13" s="111">
        <v>11250</v>
      </c>
      <c r="F13" s="102">
        <f>'POSTO 6'!$E$45</f>
        <v>18451.523250000002</v>
      </c>
      <c r="G13" s="102">
        <f>'POSTO 6'!$F$47</f>
        <v>405933.44</v>
      </c>
      <c r="H13" s="120">
        <f>'POSTO 6'!$F$48</f>
        <v>9742402.5600000005</v>
      </c>
      <c r="I13" s="121"/>
    </row>
    <row r="14" spans="1:17" ht="15" customHeight="1" thickTop="1" thickBot="1" x14ac:dyDescent="0.3">
      <c r="A14" s="101" t="s">
        <v>135</v>
      </c>
      <c r="B14" s="114" t="s">
        <v>199</v>
      </c>
      <c r="C14" s="268">
        <v>176</v>
      </c>
      <c r="D14" s="110">
        <v>7</v>
      </c>
      <c r="E14" s="111">
        <v>8500</v>
      </c>
      <c r="F14" s="102">
        <f>'POSTO 7'!$E$45</f>
        <v>13941.150900000001</v>
      </c>
      <c r="G14" s="102">
        <f>'POSTO 7'!$F$47</f>
        <v>97588.05</v>
      </c>
      <c r="H14" s="120">
        <f>'POSTO 7'!$F$48</f>
        <v>2342113.2000000002</v>
      </c>
      <c r="I14" s="121"/>
    </row>
    <row r="15" spans="1:17" ht="15" customHeight="1" thickTop="1" thickBot="1" x14ac:dyDescent="0.3">
      <c r="A15" s="101" t="s">
        <v>136</v>
      </c>
      <c r="B15" s="114" t="s">
        <v>200</v>
      </c>
      <c r="C15" s="268">
        <v>176</v>
      </c>
      <c r="D15" s="110">
        <v>5</v>
      </c>
      <c r="E15" s="111">
        <v>8500</v>
      </c>
      <c r="F15" s="102">
        <f>'POSTO 8'!$E$45</f>
        <v>13941.150900000001</v>
      </c>
      <c r="G15" s="102">
        <f>'POSTO 8'!$F$47</f>
        <v>69705.75</v>
      </c>
      <c r="H15" s="120">
        <f>'POSTO 8'!$F$48</f>
        <v>1672938</v>
      </c>
      <c r="I15" s="121"/>
    </row>
    <row r="16" spans="1:17" ht="15" customHeight="1" thickTop="1" thickBot="1" x14ac:dyDescent="0.3">
      <c r="A16" s="101" t="s">
        <v>137</v>
      </c>
      <c r="B16" s="114" t="s">
        <v>201</v>
      </c>
      <c r="C16" s="268">
        <v>176</v>
      </c>
      <c r="D16" s="110">
        <v>36</v>
      </c>
      <c r="E16" s="111">
        <v>5000</v>
      </c>
      <c r="F16" s="102">
        <f>'POSTO 9'!$E$45</f>
        <v>8200.6769999999997</v>
      </c>
      <c r="G16" s="102">
        <f>'POSTO 9'!$F$47</f>
        <v>295224.48</v>
      </c>
      <c r="H16" s="120">
        <f>'POSTO 9'!$F$48</f>
        <v>7085387.5199999996</v>
      </c>
      <c r="I16" s="121"/>
    </row>
    <row r="17" spans="1:9" ht="15" customHeight="1" thickTop="1" thickBot="1" x14ac:dyDescent="0.3">
      <c r="A17" s="101" t="s">
        <v>138</v>
      </c>
      <c r="B17" s="114" t="s">
        <v>202</v>
      </c>
      <c r="C17" s="268">
        <v>176</v>
      </c>
      <c r="D17" s="110">
        <v>5</v>
      </c>
      <c r="E17" s="111">
        <v>21666.67</v>
      </c>
      <c r="F17" s="102">
        <f>'POSTO 10'!$E$45</f>
        <v>35536.272467118004</v>
      </c>
      <c r="G17" s="102">
        <f>'POSTO 10'!$F$47</f>
        <v>177681.34999999998</v>
      </c>
      <c r="H17" s="120">
        <f>'POSTO 10'!$F$48</f>
        <v>4264352.3999999994</v>
      </c>
      <c r="I17" s="121"/>
    </row>
    <row r="18" spans="1:9" ht="15" customHeight="1" thickTop="1" thickBot="1" x14ac:dyDescent="0.3">
      <c r="A18" s="101" t="s">
        <v>139</v>
      </c>
      <c r="B18" s="114" t="s">
        <v>203</v>
      </c>
      <c r="C18" s="268">
        <v>176</v>
      </c>
      <c r="D18" s="110">
        <v>15</v>
      </c>
      <c r="E18" s="111">
        <v>5000</v>
      </c>
      <c r="F18" s="102">
        <f>'POSTO 11'!$E$45</f>
        <v>8200.6769999999997</v>
      </c>
      <c r="G18" s="102">
        <f>'POSTO 11'!$F$47</f>
        <v>123010.20000000001</v>
      </c>
      <c r="H18" s="120">
        <f>'POSTO 11'!$F$48</f>
        <v>2952244.8000000003</v>
      </c>
      <c r="I18" s="121"/>
    </row>
    <row r="19" spans="1:9" ht="15" customHeight="1" thickTop="1" thickBot="1" x14ac:dyDescent="0.3">
      <c r="A19" s="101" t="s">
        <v>140</v>
      </c>
      <c r="B19" s="114" t="s">
        <v>204</v>
      </c>
      <c r="C19" s="268">
        <v>176</v>
      </c>
      <c r="D19" s="110">
        <v>44</v>
      </c>
      <c r="E19" s="111">
        <v>13500</v>
      </c>
      <c r="F19" s="102">
        <f>'POSTO 12'!$E$45</f>
        <v>22141.827900000004</v>
      </c>
      <c r="G19" s="102">
        <f>'POSTO 12'!$F$47</f>
        <v>974240.52</v>
      </c>
      <c r="H19" s="120">
        <f>'POSTO 12'!$F$48</f>
        <v>23381772.48</v>
      </c>
      <c r="I19" s="121"/>
    </row>
    <row r="20" spans="1:9" ht="15" customHeight="1" thickTop="1" thickBot="1" x14ac:dyDescent="0.3">
      <c r="A20" s="101" t="s">
        <v>141</v>
      </c>
      <c r="B20" s="114" t="s">
        <v>205</v>
      </c>
      <c r="C20" s="268">
        <v>176</v>
      </c>
      <c r="D20" s="110">
        <v>5</v>
      </c>
      <c r="E20" s="111">
        <v>11625</v>
      </c>
      <c r="F20" s="102">
        <f>'POSTO 13'!$E$45</f>
        <v>19066.574025000002</v>
      </c>
      <c r="G20" s="102">
        <f>'POSTO 13'!$F$47</f>
        <v>95332.85</v>
      </c>
      <c r="H20" s="120">
        <f>'POSTO 13'!$F$48</f>
        <v>2287988.4000000004</v>
      </c>
      <c r="I20" s="121"/>
    </row>
    <row r="21" spans="1:9" ht="15" customHeight="1" thickTop="1" thickBot="1" x14ac:dyDescent="0.3">
      <c r="A21" s="101" t="s">
        <v>142</v>
      </c>
      <c r="B21" s="114" t="s">
        <v>206</v>
      </c>
      <c r="C21" s="268">
        <v>176</v>
      </c>
      <c r="D21" s="110">
        <v>5</v>
      </c>
      <c r="E21" s="111">
        <v>12000</v>
      </c>
      <c r="F21" s="102">
        <f>'POSTO 14'!$E$45</f>
        <v>19681.624800000001</v>
      </c>
      <c r="G21" s="102">
        <f>'POSTO 15'!$F$47</f>
        <v>104968.64</v>
      </c>
      <c r="H21" s="120">
        <f>'POSTO 15'!$F$48</f>
        <v>2519247.36</v>
      </c>
      <c r="I21" s="121"/>
    </row>
    <row r="22" spans="1:9" ht="15" customHeight="1" thickTop="1" thickBot="1" x14ac:dyDescent="0.3">
      <c r="A22" s="101" t="s">
        <v>143</v>
      </c>
      <c r="B22" s="114" t="s">
        <v>207</v>
      </c>
      <c r="C22" s="268">
        <v>176</v>
      </c>
      <c r="D22" s="110">
        <v>8</v>
      </c>
      <c r="E22" s="111">
        <v>8000</v>
      </c>
      <c r="F22" s="102">
        <f>'POSTO 15'!$E$45</f>
        <v>13121.083200000001</v>
      </c>
      <c r="G22" s="102">
        <f>'POSTO 15'!$F$47</f>
        <v>104968.64</v>
      </c>
      <c r="H22" s="120">
        <f>'POSTO 15'!$F$48</f>
        <v>2519247.36</v>
      </c>
      <c r="I22" s="121"/>
    </row>
    <row r="23" spans="1:9" ht="15" customHeight="1" thickTop="1" thickBot="1" x14ac:dyDescent="0.3">
      <c r="A23" s="101" t="s">
        <v>144</v>
      </c>
      <c r="B23" s="114" t="s">
        <v>208</v>
      </c>
      <c r="C23" s="268">
        <v>176</v>
      </c>
      <c r="D23" s="110">
        <v>8</v>
      </c>
      <c r="E23" s="111">
        <v>12000</v>
      </c>
      <c r="F23" s="102">
        <f>'POSTO 16'!$E$45</f>
        <v>19681.624800000001</v>
      </c>
      <c r="G23" s="102">
        <f>'POSTO 16'!$F$47</f>
        <v>157452.96</v>
      </c>
      <c r="H23" s="120">
        <f>'POSTO 16'!$F$48</f>
        <v>3778871.04</v>
      </c>
      <c r="I23" s="121"/>
    </row>
    <row r="24" spans="1:9" ht="15" customHeight="1" thickTop="1" thickBot="1" x14ac:dyDescent="0.3">
      <c r="A24" s="101" t="s">
        <v>145</v>
      </c>
      <c r="B24" s="114" t="s">
        <v>209</v>
      </c>
      <c r="C24" s="268">
        <v>176</v>
      </c>
      <c r="D24" s="110">
        <v>6</v>
      </c>
      <c r="E24" s="111">
        <v>10000</v>
      </c>
      <c r="F24" s="102">
        <f>'POSTO 17'!$E$45</f>
        <v>16401.353999999999</v>
      </c>
      <c r="G24" s="102">
        <f>'POSTO 17'!$F$47</f>
        <v>98408.099999999991</v>
      </c>
      <c r="H24" s="120">
        <f>'POSTO 17'!$F$48</f>
        <v>2361794.4</v>
      </c>
      <c r="I24" s="121"/>
    </row>
    <row r="25" spans="1:9" ht="15" customHeight="1" thickTop="1" thickBot="1" x14ac:dyDescent="0.3">
      <c r="A25" s="101" t="s">
        <v>146</v>
      </c>
      <c r="B25" s="114" t="s">
        <v>210</v>
      </c>
      <c r="C25" s="268">
        <v>176</v>
      </c>
      <c r="D25" s="110">
        <v>7</v>
      </c>
      <c r="E25" s="111">
        <v>11250</v>
      </c>
      <c r="F25" s="102">
        <f>'POSTO 18'!$E$45</f>
        <v>18451.523250000002</v>
      </c>
      <c r="G25" s="102">
        <f>'POSTO 18'!$F$47</f>
        <v>129160.64</v>
      </c>
      <c r="H25" s="120">
        <f>'POSTO 18'!$F$48</f>
        <v>3099855.36</v>
      </c>
      <c r="I25" s="121"/>
    </row>
    <row r="26" spans="1:9" ht="15" customHeight="1" thickTop="1" thickBot="1" x14ac:dyDescent="0.3">
      <c r="A26" s="101" t="s">
        <v>147</v>
      </c>
      <c r="B26" s="114" t="s">
        <v>211</v>
      </c>
      <c r="C26" s="268">
        <v>176</v>
      </c>
      <c r="D26" s="110">
        <v>30</v>
      </c>
      <c r="E26" s="111">
        <v>16621.740000000002</v>
      </c>
      <c r="F26" s="102">
        <f>'POSTO 19'!$E$45</f>
        <v>27261.904183596005</v>
      </c>
      <c r="G26" s="102">
        <f>'POSTO 19'!$F$47</f>
        <v>817857</v>
      </c>
      <c r="H26" s="120">
        <f>'POSTO 19'!$F$48</f>
        <v>19628568</v>
      </c>
      <c r="I26" s="121"/>
    </row>
    <row r="27" spans="1:9" ht="15" customHeight="1" thickTop="1" thickBot="1" x14ac:dyDescent="0.3">
      <c r="A27" s="101" t="s">
        <v>148</v>
      </c>
      <c r="B27" s="114" t="s">
        <v>212</v>
      </c>
      <c r="C27" s="268">
        <v>176</v>
      </c>
      <c r="D27" s="110">
        <v>5</v>
      </c>
      <c r="E27" s="111">
        <v>12000</v>
      </c>
      <c r="F27" s="102">
        <f>'POSTO 20'!$E$45</f>
        <v>19681.624800000001</v>
      </c>
      <c r="G27" s="102">
        <f>'POSTO 20'!$F$47</f>
        <v>98408.099999999991</v>
      </c>
      <c r="H27" s="120">
        <f>'POSTO 20'!$F$48</f>
        <v>2361794.4</v>
      </c>
      <c r="I27" s="121"/>
    </row>
    <row r="28" spans="1:9" ht="15" customHeight="1" thickTop="1" thickBot="1" x14ac:dyDescent="0.3">
      <c r="A28" s="101" t="s">
        <v>149</v>
      </c>
      <c r="B28" s="114" t="s">
        <v>213</v>
      </c>
      <c r="C28" s="268">
        <v>176</v>
      </c>
      <c r="D28" s="110">
        <v>7</v>
      </c>
      <c r="E28" s="111">
        <v>14185.19</v>
      </c>
      <c r="F28" s="102">
        <f>'POSTO 21'!$E$45</f>
        <v>23265.632274726002</v>
      </c>
      <c r="G28" s="102">
        <f>'POSTO 21'!$F$47</f>
        <v>162859.41</v>
      </c>
      <c r="H28" s="120">
        <f>'POSTO 21'!$F$48</f>
        <v>3908625.84</v>
      </c>
      <c r="I28" s="121"/>
    </row>
    <row r="29" spans="1:9" ht="15" customHeight="1" thickTop="1" thickBot="1" x14ac:dyDescent="0.3">
      <c r="A29" s="101" t="s">
        <v>150</v>
      </c>
      <c r="B29" s="114" t="s">
        <v>214</v>
      </c>
      <c r="C29" s="268">
        <v>176</v>
      </c>
      <c r="D29" s="110">
        <v>5</v>
      </c>
      <c r="E29" s="111">
        <v>8000</v>
      </c>
      <c r="F29" s="102">
        <f>'POSTO 22'!$E$45</f>
        <v>13121.083200000001</v>
      </c>
      <c r="G29" s="102">
        <f>'POSTO 22'!$F$47</f>
        <v>65605.399999999994</v>
      </c>
      <c r="H29" s="120">
        <f>'POSTO 22'!$F$48</f>
        <v>1574529.5999999999</v>
      </c>
      <c r="I29" s="121"/>
    </row>
    <row r="30" spans="1:9" ht="15" customHeight="1" thickTop="1" thickBot="1" x14ac:dyDescent="0.3">
      <c r="A30" s="101" t="s">
        <v>151</v>
      </c>
      <c r="B30" s="114" t="s">
        <v>215</v>
      </c>
      <c r="C30" s="268">
        <v>176</v>
      </c>
      <c r="D30" s="110">
        <v>8</v>
      </c>
      <c r="E30" s="111">
        <v>5625</v>
      </c>
      <c r="F30" s="102">
        <f>'POSTO 23'!$E$45</f>
        <v>9225.761625000001</v>
      </c>
      <c r="G30" s="102">
        <f>'POSTO 23'!$F$47</f>
        <v>46128.800000000003</v>
      </c>
      <c r="H30" s="120">
        <f>'POSTO 23'!$F$48</f>
        <v>1107091.2000000002</v>
      </c>
      <c r="I30" s="121"/>
    </row>
    <row r="31" spans="1:9" ht="15" customHeight="1" thickTop="1" thickBot="1" x14ac:dyDescent="0.3">
      <c r="A31" s="101" t="s">
        <v>152</v>
      </c>
      <c r="B31" s="114" t="s">
        <v>216</v>
      </c>
      <c r="C31" s="268">
        <v>176</v>
      </c>
      <c r="D31" s="110">
        <v>5</v>
      </c>
      <c r="E31" s="111">
        <v>10000</v>
      </c>
      <c r="F31" s="102">
        <f>'POSTO 24'!$E$45</f>
        <v>16401.353999999999</v>
      </c>
      <c r="G31" s="102">
        <f>'POSTO 24'!$F$47</f>
        <v>82006.75</v>
      </c>
      <c r="H31" s="120">
        <f>'POSTO 24'!$F$48</f>
        <v>1968162</v>
      </c>
      <c r="I31" s="121"/>
    </row>
    <row r="32" spans="1:9" ht="20.149999999999999" customHeight="1" thickTop="1" thickBot="1" x14ac:dyDescent="0.3">
      <c r="A32" s="115" t="s">
        <v>153</v>
      </c>
      <c r="B32" s="116"/>
      <c r="C32" s="116"/>
      <c r="D32" s="116"/>
      <c r="E32" s="116"/>
      <c r="F32" s="116"/>
      <c r="G32" s="117"/>
      <c r="H32" s="118">
        <f>ROUND(SUM(H8:I31),2)</f>
        <v>137251056.96000001</v>
      </c>
      <c r="I32" s="119"/>
    </row>
    <row r="33" spans="1:10" x14ac:dyDescent="0.25">
      <c r="A33" s="94"/>
      <c r="B33" s="94"/>
      <c r="C33" s="95"/>
      <c r="D33" s="94"/>
      <c r="E33" s="94"/>
      <c r="F33" s="94"/>
      <c r="G33" s="94"/>
      <c r="H33" s="94"/>
      <c r="I33" s="94"/>
    </row>
    <row r="34" spans="1:10" x14ac:dyDescent="0.25">
      <c r="A34" s="94"/>
      <c r="B34" s="94"/>
      <c r="C34" s="95"/>
      <c r="D34" s="94"/>
      <c r="E34" s="94"/>
      <c r="F34" s="94"/>
      <c r="G34" s="94"/>
      <c r="H34" s="94"/>
      <c r="I34" s="94"/>
      <c r="J34" s="90" t="s">
        <v>103</v>
      </c>
    </row>
    <row r="36" spans="1:10" x14ac:dyDescent="0.25">
      <c r="I36" s="88"/>
    </row>
  </sheetData>
  <sheetProtection algorithmName="SHA-512" hashValue="RULbNtyfKuHv3JLeJMShbq5YPKJfBZA4R121lYUblwcromB9iOuiTdMnnhAzDVjSnieurC5j+F7ZlPXTJ5SQKA==" saltValue="aS1hsJQIIj4GsGP1H1QSsg==" spinCount="100000" sheet="1" selectLockedCells="1"/>
  <mergeCells count="29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32:G32"/>
    <mergeCell ref="H32:I3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Consolidação!B8</f>
        <v xml:space="preserve">Desenvolvedor Mainframe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Mainframe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9000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Consolidação!E8</f>
        <v>9000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5761.2186000000011</v>
      </c>
      <c r="F10" s="15"/>
      <c r="G10" s="16"/>
      <c r="H10" s="6"/>
      <c r="I10" s="210"/>
      <c r="J10" s="205" t="s">
        <v>11</v>
      </c>
      <c r="K10" s="206"/>
      <c r="L10" s="207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>
        <v>0</v>
      </c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14761.2186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>
        <v>0</v>
      </c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>
        <v>0</v>
      </c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>
        <v>0</v>
      </c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-540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14761.2186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14761.2186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154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>
        <v>0</v>
      </c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>
        <v>0</v>
      </c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>
        <v>0</v>
      </c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9000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181" t="s">
        <v>57</v>
      </c>
      <c r="D31" s="182"/>
      <c r="E31" s="49">
        <v>8.3299999999999999E-2</v>
      </c>
      <c r="F31" s="183" t="s">
        <v>58</v>
      </c>
      <c r="G31" s="184"/>
      <c r="H31" s="184"/>
      <c r="I31" s="181"/>
      <c r="J31" s="50"/>
      <c r="K31" s="51"/>
      <c r="L31" s="185" t="s">
        <v>59</v>
      </c>
      <c r="M31" s="186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/>
    </row>
    <row r="33" spans="1:16" ht="13" customHeight="1" thickBot="1" x14ac:dyDescent="0.3">
      <c r="A33" s="53" t="s">
        <v>64</v>
      </c>
      <c r="B33" s="54">
        <v>0.01</v>
      </c>
      <c r="C33" s="187" t="s">
        <v>65</v>
      </c>
      <c r="D33" s="169"/>
      <c r="E33" s="59"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/>
    </row>
    <row r="34" spans="1:16" ht="13" customHeight="1" thickBot="1" x14ac:dyDescent="0.3">
      <c r="A34" s="53" t="s">
        <v>68</v>
      </c>
      <c r="B34" s="54">
        <v>2E-3</v>
      </c>
      <c r="C34" s="169" t="s">
        <v>69</v>
      </c>
      <c r="D34" s="170"/>
      <c r="E34" s="61"/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176" t="s">
        <v>80</v>
      </c>
      <c r="D38" s="177"/>
      <c r="E38" s="69"/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Mainframe </v>
      </c>
      <c r="B45" s="148"/>
      <c r="C45" s="105">
        <f>Consolidação!D8</f>
        <v>38</v>
      </c>
      <c r="D45" s="105">
        <f>Consolidação!C8</f>
        <v>176</v>
      </c>
      <c r="E45" s="84">
        <f>D19</f>
        <v>14761.2186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14761.22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99</v>
      </c>
      <c r="B47" s="132"/>
      <c r="C47" s="132"/>
      <c r="D47" s="132"/>
      <c r="E47" s="133"/>
      <c r="F47" s="134">
        <f>F46*C45</f>
        <v>560926.36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101</v>
      </c>
      <c r="B48" s="140"/>
      <c r="C48" s="140"/>
      <c r="D48" s="140"/>
      <c r="E48" s="141"/>
      <c r="F48" s="142">
        <f>F47*N48</f>
        <v>13462232.640000001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hwaq862fixzO666nVbZxju6EKf4YaNuolAyP2HFwAYDkG/H/fPEcI6cc+Ju+WmNMdYlDwRd5LQqICAgK3DBrqA==" saltValue="mgNxLDY6xSBMOrVbaNZhu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105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Consolidação!B9</f>
        <v xml:space="preserve">Desenvolvedor Full Stack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Full Stack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Consolidação!E9</f>
        <v>10000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16401.353999999999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16401.353999999999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16401.353999999999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tr">
        <f>'POSTO 1'!J22</f>
        <v>2.G. Outros (Somatória dos Benefícios)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Full Stack </v>
      </c>
      <c r="B45" s="148"/>
      <c r="C45" s="105">
        <f>Consolidação!D9</f>
        <v>36</v>
      </c>
      <c r="D45" s="105">
        <f>Consolidação!C9</f>
        <v>176</v>
      </c>
      <c r="E45" s="84">
        <f>D19</f>
        <v>16401.353999999999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16401.349999999999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106</v>
      </c>
      <c r="B47" s="132"/>
      <c r="C47" s="132"/>
      <c r="D47" s="132"/>
      <c r="E47" s="133"/>
      <c r="F47" s="134">
        <f>F46*C45</f>
        <v>590448.6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107</v>
      </c>
      <c r="B48" s="140"/>
      <c r="C48" s="140"/>
      <c r="D48" s="140"/>
      <c r="E48" s="141"/>
      <c r="F48" s="142">
        <f>F47*N48</f>
        <v>14170766.399999999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080X3UHZYtlrtQcYCfgUZBp9mHL+wOnr/7eJkxFeIWMk3gnUX4zYJFW8mH8Tz2FyP4lc0Ehn6H8q+eJUDYya9Q==" saltValue="SGvCM+u46fWtEfCrqdFtY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108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Consolidação!B10</f>
        <v xml:space="preserve">Desenvolvedor de Aplicativos Móveis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de Aplicativos Móveis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9000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Consolidação!E10</f>
        <v>9000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5761.2186000000011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14761.2186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-540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14761.2186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14761.2186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9000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de Aplicativos Móveis </v>
      </c>
      <c r="B45" s="148"/>
      <c r="C45" s="105">
        <f>Consolidação!D10</f>
        <v>13</v>
      </c>
      <c r="D45" s="105">
        <f>Consolidação!C10</f>
        <v>176</v>
      </c>
      <c r="E45" s="84">
        <f>D19</f>
        <v>14761.2186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14761.22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109</v>
      </c>
      <c r="B47" s="132"/>
      <c r="C47" s="132"/>
      <c r="D47" s="132"/>
      <c r="E47" s="133"/>
      <c r="F47" s="134">
        <f>F46*C45</f>
        <v>191895.86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110</v>
      </c>
      <c r="B48" s="140"/>
      <c r="C48" s="140"/>
      <c r="D48" s="140"/>
      <c r="E48" s="141"/>
      <c r="F48" s="142">
        <f>F47*N48</f>
        <v>4605500.6399999997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5pLa0GTvfH4gw2S8E1pROQqU8iIic100e7DHtR2P1TCTxWnxTbq2fQYjZTF1tu9HkKobhs/OUtW7cr0NdGGiJw==" saltValue="zKATLAcNA/d2PxrkPDs3G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Consolidação!B11</f>
        <v xml:space="preserve">Analista de Práticas Ágeis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Práticas Ágeis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Consolidação!E11</f>
        <v>8000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 t="s">
        <v>156</v>
      </c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13121.083200000001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-480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13121.083200000001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13121.083200000001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Práticas Ágeis </v>
      </c>
      <c r="B45" s="148"/>
      <c r="C45" s="105">
        <f>Consolidação!D11</f>
        <v>8</v>
      </c>
      <c r="D45" s="105">
        <f>Consolidação!C11</f>
        <v>176</v>
      </c>
      <c r="E45" s="84">
        <f>D19</f>
        <v>13121.083200000001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13121.08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112</v>
      </c>
      <c r="B47" s="132"/>
      <c r="C47" s="132"/>
      <c r="D47" s="132"/>
      <c r="E47" s="133"/>
      <c r="F47" s="134">
        <f>F46*C45</f>
        <v>104968.64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113</v>
      </c>
      <c r="B48" s="140"/>
      <c r="C48" s="140"/>
      <c r="D48" s="140"/>
      <c r="E48" s="141"/>
      <c r="F48" s="142">
        <f>F47*N48</f>
        <v>2519247.36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7ygvYvFVAroLAS/xfxTZqNfY8BIc5pHjjRINwYH4NrFc7T6efA4p22NdsIH6GHzpt2In0e7hnfi9XQJLXPNOGw==" saltValue="DS1k9OsHlHwrM/RJ7SO8M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Consolidação!B12</f>
        <v xml:space="preserve">Analista de Negócios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Negócios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Consolidação!E12</f>
        <v>10000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16401.353999999999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16401.353999999999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16401.353999999999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Negócios </v>
      </c>
      <c r="B45" s="148"/>
      <c r="C45" s="105">
        <f>Consolidação!D12</f>
        <v>10</v>
      </c>
      <c r="D45" s="105">
        <f>Consolidação!C12</f>
        <v>176</v>
      </c>
      <c r="E45" s="84">
        <f>D19</f>
        <v>16401.353999999999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16401.349999999999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115</v>
      </c>
      <c r="B47" s="132"/>
      <c r="C47" s="132"/>
      <c r="D47" s="132"/>
      <c r="E47" s="133"/>
      <c r="F47" s="134">
        <f>F46*C45</f>
        <v>164013.5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116</v>
      </c>
      <c r="B48" s="140"/>
      <c r="C48" s="140"/>
      <c r="D48" s="140"/>
      <c r="E48" s="141"/>
      <c r="F48" s="142">
        <f>F47*N48</f>
        <v>3936324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NkIaZkX2Kwm3LuhaIp+BTNe7odnPy3e/ROUO+WYwxerT497u/OVh9H1QBRU1rgZyJSdI5g9Vt5yPb0iEEwdUA==" saltValue="Nb4WS3AWEHNY5sMOlm+ma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Consolidação!B13</f>
        <v xml:space="preserve">Analista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11250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Consolidação!E13</f>
        <v>11250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7201.5232500000011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18451.523250000002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6">
        <v>22</v>
      </c>
      <c r="R16" s="34">
        <f>(O16*P16)*(Q16)-(N9*0.06)</f>
        <v>-675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18451.523250000002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18451.523250000002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11250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Dados </v>
      </c>
      <c r="B45" s="148"/>
      <c r="C45" s="105">
        <f>Consolidação!D13</f>
        <v>22</v>
      </c>
      <c r="D45" s="105">
        <f>Consolidação!C13</f>
        <v>176</v>
      </c>
      <c r="E45" s="84">
        <f>D19</f>
        <v>18451.523250000002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18451.52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118</v>
      </c>
      <c r="B47" s="132"/>
      <c r="C47" s="132"/>
      <c r="D47" s="132"/>
      <c r="E47" s="133"/>
      <c r="F47" s="134">
        <f>F46*C45</f>
        <v>405933.44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119</v>
      </c>
      <c r="B48" s="140"/>
      <c r="C48" s="140"/>
      <c r="D48" s="140"/>
      <c r="E48" s="141"/>
      <c r="F48" s="142">
        <f>F47*N48</f>
        <v>9742402.5600000005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xP/FOK12kjxi/z4c6bH52viqZA5zSl87aM6f8DPGPNeShcIrti3JxySlGbKUXw7Bp1oZoX+mWZo6oKzhMUVzg==" saltValue="2X+4Mt5FYhHGpA0lPqpxH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Consolidação!B14</f>
        <v xml:space="preserve">Analista de Infraestrutura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Infraestrutura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Consolidação!E14</f>
        <v>8500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5441.1509000000015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13941.150900000001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-510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13941.150900000001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13941.150900000001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Infraestrutura </v>
      </c>
      <c r="B45" s="148"/>
      <c r="C45" s="105">
        <f>Consolidação!D14</f>
        <v>7</v>
      </c>
      <c r="D45" s="105">
        <f>Consolidação!C14</f>
        <v>176</v>
      </c>
      <c r="E45" s="84">
        <f>D19</f>
        <v>13941.150900000001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13941.15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183</v>
      </c>
      <c r="B47" s="132"/>
      <c r="C47" s="132"/>
      <c r="D47" s="132"/>
      <c r="E47" s="133"/>
      <c r="F47" s="134">
        <f>F46*C45</f>
        <v>97588.05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184</v>
      </c>
      <c r="B48" s="140"/>
      <c r="C48" s="140"/>
      <c r="D48" s="140"/>
      <c r="E48" s="141"/>
      <c r="F48" s="142">
        <f>F47*N48</f>
        <v>2342113.2000000002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mi1qwa1PFM2dh39FEiPU2k1kuVMdlIDGopEe6rRVEDBdlKgSi95sGpibIcs8VvbUJQF3agP/No2q+l9fJUZgg==" saltValue="Hz/rzUyaeqqUTA3+VFeRw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Consolidação!B15</f>
        <v xml:space="preserve">Analista de Suporte e Automação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Suporte e Automação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Consolidação!E15</f>
        <v>8500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5441.1509000000015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13941.150900000001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-510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13941.150900000001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13941.150900000001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Suporte e Automação </v>
      </c>
      <c r="B45" s="148"/>
      <c r="C45" s="105">
        <f>Consolidação!D15</f>
        <v>5</v>
      </c>
      <c r="D45" s="105">
        <f>Consolidação!C15</f>
        <v>176</v>
      </c>
      <c r="E45" s="84">
        <f>D19</f>
        <v>13941.150900000001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13941.15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185</v>
      </c>
      <c r="B47" s="132"/>
      <c r="C47" s="132"/>
      <c r="D47" s="132"/>
      <c r="E47" s="133"/>
      <c r="F47" s="134">
        <f>F46*C45</f>
        <v>69705.75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186</v>
      </c>
      <c r="B48" s="140"/>
      <c r="C48" s="140"/>
      <c r="D48" s="140"/>
      <c r="E48" s="141"/>
      <c r="F48" s="142">
        <f>F47*N48</f>
        <v>1672938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FSi8SYez1IhxxMeHV6PZu48vqeJmR2Qdtgdd7wTn8JFOJaTzcvXSkd5hdWZmEH2iRbAlhIj2QPJbDjOkJazk+w==" saltValue="T7IffNBNF7Qgy4G0GlQEM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Consolidação!B16</f>
        <v xml:space="preserve">Analista de Rede e Segurança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Rede e Segurança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Consolidação!E16</f>
        <v>5000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3200.6770000000006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8200.6769999999997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8200.6769999999997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8200.6769999999997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Rede e Segurança </v>
      </c>
      <c r="B45" s="148"/>
      <c r="C45" s="105">
        <f>Consolidação!D16</f>
        <v>36</v>
      </c>
      <c r="D45" s="105">
        <f>Consolidação!C16</f>
        <v>176</v>
      </c>
      <c r="E45" s="103">
        <f>D19</f>
        <v>8200.6769999999997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8200.68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187</v>
      </c>
      <c r="B47" s="132"/>
      <c r="C47" s="132"/>
      <c r="D47" s="132"/>
      <c r="E47" s="133"/>
      <c r="F47" s="134">
        <f>F46*C45</f>
        <v>295224.48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188</v>
      </c>
      <c r="B48" s="140"/>
      <c r="C48" s="140"/>
      <c r="D48" s="140"/>
      <c r="E48" s="141"/>
      <c r="F48" s="142">
        <f>F47*N48</f>
        <v>7085387.5199999996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+jviKBf9jTtyPL5W7K+ya4gMj1dIdMbSw9CmnW5kN3j9amBh89CxE4HMqLXVSxYsHptVtNkeDjQfCodWXeJFA==" saltValue="QKCQtXyxToa/nEMr+juoW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Consolidação!B17</f>
        <v xml:space="preserve">Arquiteto de Rede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Rede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21666.67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Consolidação!E17</f>
        <v>21666.67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13869.602467118002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35536.272467118004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-1300.0001999999999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35536.272467118004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35536.272467118004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21666.67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Rede </v>
      </c>
      <c r="B45" s="148"/>
      <c r="C45" s="105">
        <f>Consolidação!D17</f>
        <v>5</v>
      </c>
      <c r="D45" s="105">
        <f>Consolidação!C17</f>
        <v>176</v>
      </c>
      <c r="E45" s="84">
        <f>D19</f>
        <v>35536.272467118004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35536.269999999997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189</v>
      </c>
      <c r="B47" s="132"/>
      <c r="C47" s="132"/>
      <c r="D47" s="132"/>
      <c r="E47" s="133"/>
      <c r="F47" s="134">
        <f>F46*C45</f>
        <v>177681.34999999998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190</v>
      </c>
      <c r="B48" s="140"/>
      <c r="C48" s="140"/>
      <c r="D48" s="140"/>
      <c r="E48" s="141"/>
      <c r="F48" s="142">
        <f>F47*N48</f>
        <v>4264352.3999999994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oXiO22v0ryj96h3jL5woc464wsli9CbIzjegnigz59lc2Q4LcHjnDyu7PYXRKBGOaZKk3/RJvy2Ul3nrRBC2Q==" saltValue="wcd0Wy2tHI4LFcrob4ues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Consolidação!B18</f>
        <v xml:space="preserve">Analista de Monitoração e Observabilidade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Monitoração e Observabilidade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Consolidação!E18</f>
        <v>5000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3200.6770000000006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8200.6769999999997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8200.6769999999997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8200.6769999999997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Monitoração e Observabilidade </v>
      </c>
      <c r="B45" s="148"/>
      <c r="C45" s="105">
        <f>Consolidação!D18</f>
        <v>15</v>
      </c>
      <c r="D45" s="105">
        <f>Consolidação!C18</f>
        <v>176</v>
      </c>
      <c r="E45" s="84">
        <f>D19</f>
        <v>8200.6769999999997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8200.68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191</v>
      </c>
      <c r="B47" s="132"/>
      <c r="C47" s="132"/>
      <c r="D47" s="132"/>
      <c r="E47" s="133"/>
      <c r="F47" s="134">
        <f>F46*C45</f>
        <v>123010.20000000001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192</v>
      </c>
      <c r="B48" s="140"/>
      <c r="C48" s="140"/>
      <c r="D48" s="140"/>
      <c r="E48" s="141"/>
      <c r="F48" s="142">
        <f>F47*N48</f>
        <v>2952244.8000000003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HL/bfpmyzoqAaSdxfeUm0x3xTAmCcqUj+JdXuG0Gu3IgROHT/sfzsrJu0oz0m1lmXvpDbcSuI7QHzTuI7BfooQ==" saltValue="iNVwfw9Whh6/XGmIHZJKX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Consolidação!B19</f>
        <v xml:space="preserve">Arquiteto Cloud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Cloud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13500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Consolidação!E19</f>
        <v>13500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8641.827900000002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22141.827900000004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-810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22141.827900000004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22141.827900000004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13500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Cloud </v>
      </c>
      <c r="B45" s="148"/>
      <c r="C45" s="105">
        <f>Consolidação!D19</f>
        <v>44</v>
      </c>
      <c r="D45" s="105">
        <f>Consolidação!C19</f>
        <v>176</v>
      </c>
      <c r="E45" s="84">
        <f>D19</f>
        <v>22141.827900000004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22141.83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158</v>
      </c>
      <c r="B47" s="132"/>
      <c r="C47" s="132"/>
      <c r="D47" s="132"/>
      <c r="E47" s="133"/>
      <c r="F47" s="134">
        <f>F46*C45</f>
        <v>974240.52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159</v>
      </c>
      <c r="B48" s="140"/>
      <c r="C48" s="140"/>
      <c r="D48" s="140"/>
      <c r="E48" s="141"/>
      <c r="F48" s="142">
        <f>F47*N48</f>
        <v>23381772.48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KK6RZL67kGZGZYKGcUWmbRMgf4bRRGyyq0jj7OXWIzRCmSewFmmJnndlbL8KeaHzz+bFtIr1V+SYB502yScDqw==" saltValue="dB5rqDMMs0NGoxX/BykcF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Consolidação!B20</f>
        <v xml:space="preserve">Arquiteto de Software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Software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11625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Consolidação!E20</f>
        <v>11625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7441.5740250000017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19066.574025000002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-697.5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19066.574025000002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19066.574025000002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11625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Software </v>
      </c>
      <c r="B45" s="148"/>
      <c r="C45" s="105">
        <f>Consolidação!D20</f>
        <v>5</v>
      </c>
      <c r="D45" s="105">
        <f>Consolidação!C20</f>
        <v>176</v>
      </c>
      <c r="E45" s="103">
        <f>D19</f>
        <v>19066.574025000002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19066.57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160</v>
      </c>
      <c r="B47" s="132"/>
      <c r="C47" s="132"/>
      <c r="D47" s="132"/>
      <c r="E47" s="133"/>
      <c r="F47" s="134">
        <f>F46*C45</f>
        <v>95332.85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161</v>
      </c>
      <c r="B48" s="140"/>
      <c r="C48" s="140"/>
      <c r="D48" s="140"/>
      <c r="E48" s="141"/>
      <c r="F48" s="142">
        <f>F47*N48</f>
        <v>2287988.4000000004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mCz/6qVXp8EFqO1+dA9gNEtaZSMzg/I3uega+1sWcnjz/s5GwJ1eM0cwnwiUPEt2kYH3x0kuiqyvDejzrp2i3Q==" saltValue="hTYoSrqx687SuB1ZV5L8C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F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Consolidação!B21</f>
        <v xml:space="preserve">Arquiteto de Banco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Banco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Consolidação!E21</f>
        <v>12000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19681.624800000001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-720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19681.624800000001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19681.624800000001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Banco de Dados </v>
      </c>
      <c r="B45" s="148"/>
      <c r="C45" s="105">
        <f>Consolidação!D21</f>
        <v>5</v>
      </c>
      <c r="D45" s="105">
        <f>Consolidação!C21</f>
        <v>176</v>
      </c>
      <c r="E45" s="84">
        <f>D19</f>
        <v>19681.624800000001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19681.62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162</v>
      </c>
      <c r="B47" s="132"/>
      <c r="C47" s="132"/>
      <c r="D47" s="132"/>
      <c r="E47" s="133"/>
      <c r="F47" s="134">
        <f>F46*C45</f>
        <v>98408.099999999991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163</v>
      </c>
      <c r="B48" s="140"/>
      <c r="C48" s="140"/>
      <c r="D48" s="140"/>
      <c r="E48" s="141"/>
      <c r="F48" s="142">
        <f>F47*N48</f>
        <v>2361794.4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0jI5gub3TCjydUsJt7txMVUSXh3wnNc8pp44CHqmFe1bOSWESZcKlCacHiwf0ClTmYjASqc1P3ldXrZIp33aA==" saltValue="pDM/I/j0d8WVy4wIj+WlC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Consolidação!B22</f>
        <v xml:space="preserve">Analista de Sistemas Operacionais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Sistemas Operacionais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Consolidação!E22</f>
        <v>8000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13121.083200000001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-480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13121.083200000001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13121.083200000001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Sistemas Operacionais </v>
      </c>
      <c r="B45" s="148"/>
      <c r="C45" s="105">
        <f>Consolidação!D22</f>
        <v>8</v>
      </c>
      <c r="D45" s="105">
        <f>Consolidação!C22</f>
        <v>176</v>
      </c>
      <c r="E45" s="84">
        <f>D19</f>
        <v>13121.083200000001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13121.08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164</v>
      </c>
      <c r="B47" s="132"/>
      <c r="C47" s="132"/>
      <c r="D47" s="132"/>
      <c r="E47" s="133"/>
      <c r="F47" s="134">
        <f>F46*C45</f>
        <v>104968.64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163</v>
      </c>
      <c r="B48" s="140"/>
      <c r="C48" s="140"/>
      <c r="D48" s="140"/>
      <c r="E48" s="141"/>
      <c r="F48" s="142">
        <f>F47*N48</f>
        <v>2519247.36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0QFj+QzyvGK4Xp7eVWEFXrOr8CIFe9An9f1fZ9+47j7GSfeyYkJ2CCTzymV0NoAt4uYpGmsJjZPkavcO3sQ/BA==" saltValue="KQHiblRWY1Az59qIKodog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Consolidação!B23</f>
        <v xml:space="preserve">Analista de Cybersegurança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Cybersegurança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Consolidação!E23</f>
        <v>12000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19681.624800000001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-720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19681.624800000001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19681.624800000001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Cybersegurança </v>
      </c>
      <c r="B45" s="148"/>
      <c r="C45" s="105">
        <f>Consolidação!D23</f>
        <v>8</v>
      </c>
      <c r="D45" s="105">
        <f>Consolidação!C23</f>
        <v>176</v>
      </c>
      <c r="E45" s="84">
        <f>D19</f>
        <v>19681.624800000001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19681.62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167</v>
      </c>
      <c r="B47" s="132"/>
      <c r="C47" s="132"/>
      <c r="D47" s="132"/>
      <c r="E47" s="133"/>
      <c r="F47" s="134">
        <f>F46*C45</f>
        <v>157452.96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168</v>
      </c>
      <c r="B48" s="140"/>
      <c r="C48" s="140"/>
      <c r="D48" s="140"/>
      <c r="E48" s="141"/>
      <c r="F48" s="142">
        <f>F47*N48</f>
        <v>3778871.04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fV+a6YLz8d6nIw7F+DkJhUyBO+mE55QWXTzWQs107us+e5JpkdYQZtUV6mz8+nvBNx+yzDdYKUf9aMnKt3VZw==" saltValue="1LLWF1wiidMR4I2F0Wg8x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Consolidação!B24</f>
        <v xml:space="preserve">Desenvolvedor Front-End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Front-End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Consolidação!E24</f>
        <v>10000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16401.353999999999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16401.353999999999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16401.353999999999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Front-End </v>
      </c>
      <c r="B45" s="148"/>
      <c r="C45" s="105">
        <f>Consolidação!D24</f>
        <v>6</v>
      </c>
      <c r="D45" s="105">
        <f>Consolidação!C24</f>
        <v>176</v>
      </c>
      <c r="E45" s="84">
        <f>D19</f>
        <v>16401.353999999999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16401.349999999999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171</v>
      </c>
      <c r="B47" s="132"/>
      <c r="C47" s="132"/>
      <c r="D47" s="132"/>
      <c r="E47" s="133"/>
      <c r="F47" s="134">
        <f>F46*C45</f>
        <v>98408.099999999991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172</v>
      </c>
      <c r="B48" s="140"/>
      <c r="C48" s="140"/>
      <c r="D48" s="140"/>
      <c r="E48" s="141"/>
      <c r="F48" s="142">
        <f>F47*N48</f>
        <v>2361794.4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9ESSPxZOyVb5I3a+gqGTSgMo5f3YFxukSY2yFd77ueQIphe7Jho72TBgBz2LvZvkxzkqu89l2oERT0eLuzyynA==" saltValue="SOLgvr6+6tC4XItirrjOo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Consolidação!B25</f>
        <v xml:space="preserve">Arquiteto de Infra de TI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Infra de TI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11250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Consolidação!E25</f>
        <v>11250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7201.5232500000011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18451.523250000002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-675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18451.523250000002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18451.523250000002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11250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Infra de TI </v>
      </c>
      <c r="B45" s="148"/>
      <c r="C45" s="105">
        <f>Consolidação!D25</f>
        <v>7</v>
      </c>
      <c r="D45" s="105">
        <f>Consolidação!C25</f>
        <v>176</v>
      </c>
      <c r="E45" s="84">
        <f>D19</f>
        <v>18451.523250000002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18451.52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173</v>
      </c>
      <c r="B47" s="132"/>
      <c r="C47" s="132"/>
      <c r="D47" s="132"/>
      <c r="E47" s="133"/>
      <c r="F47" s="134">
        <f>F46*C45</f>
        <v>129160.64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174</v>
      </c>
      <c r="B48" s="140"/>
      <c r="C48" s="140"/>
      <c r="D48" s="140"/>
      <c r="E48" s="141"/>
      <c r="F48" s="142">
        <f>F47*N48</f>
        <v>3099855.36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poX0a5R8CO2U8WxcHkHJJvRaTWTL7qpP7dCp/FQAF5zdaj90WGvZVH02VZraCSKaL/ZEnn1769LRjAMGJI3pQ==" saltValue="0pTkgH65tU8MpKfPmVCpK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Consolidação!B26</f>
        <v xml:space="preserve">Cientista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Cientista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16621.740000000002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Consolidação!E26</f>
        <v>16621.740000000002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10640.164183596004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27261.904183596005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-997.3044000000001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27261.904183596005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27261.904183596005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16621.740000000002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Cientista de Dados </v>
      </c>
      <c r="B45" s="148"/>
      <c r="C45" s="105">
        <f>Consolidação!D26</f>
        <v>30</v>
      </c>
      <c r="D45" s="105">
        <f>Consolidação!C26</f>
        <v>176</v>
      </c>
      <c r="E45" s="84">
        <f>D19</f>
        <v>27261.904183596005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27261.9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175</v>
      </c>
      <c r="B47" s="132"/>
      <c r="C47" s="132"/>
      <c r="D47" s="132"/>
      <c r="E47" s="133"/>
      <c r="F47" s="134">
        <f>F46*C45</f>
        <v>817857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176</v>
      </c>
      <c r="B48" s="140"/>
      <c r="C48" s="140"/>
      <c r="D48" s="140"/>
      <c r="E48" s="141"/>
      <c r="F48" s="142">
        <f>F47*N48</f>
        <v>19628568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MCV/8Q0LKtT1ODHZb0cnXiEPfgq07k8mvKDZiVi/I3d6NZ294BuxvaO9aIILFUA4IZtizWK2NlXGwsdm+TkSlA==" saltValue="AXe6Ogfm1oYDRMPKzJ3HZ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Consolidação!B27</f>
        <v xml:space="preserve">Engenheiro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Engenheiro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12000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Consolidação!E27</f>
        <v>12000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7681.6248000000014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19681.624800000001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-720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19681.624800000001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19681.624800000001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12000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Engenheiro de Dados </v>
      </c>
      <c r="B45" s="148"/>
      <c r="C45" s="105">
        <f>Consolidação!D27</f>
        <v>5</v>
      </c>
      <c r="D45" s="105">
        <f>Consolidação!C27</f>
        <v>176</v>
      </c>
      <c r="E45" s="84">
        <f>D19</f>
        <v>19681.624800000001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19681.62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177</v>
      </c>
      <c r="B47" s="132"/>
      <c r="C47" s="132"/>
      <c r="D47" s="132"/>
      <c r="E47" s="133"/>
      <c r="F47" s="134">
        <f>F46*C45</f>
        <v>98408.099999999991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178</v>
      </c>
      <c r="B48" s="140"/>
      <c r="C48" s="140"/>
      <c r="D48" s="140"/>
      <c r="E48" s="141"/>
      <c r="F48" s="142">
        <f>F47*N48</f>
        <v>2361794.4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mtSsZvddZu1E1QEZcJAxWk0ClBlxK9BGxHqXjjYNeNk5KoDHIZDi9I8L49madAP4z1iAmU+dze2nJRh7CMB6FA==" saltValue="nfJIvZ25YlmeEP65+er27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Consolidação!B28</f>
        <v xml:space="preserve">Gestão de Projetos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Gestão de Projetos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14185.19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Consolidação!E28</f>
        <v>14185.19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9080.4422747260014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23265.632274726002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-851.1114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23265.632274726002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23265.632274726002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14185.19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Gestão de Projetos </v>
      </c>
      <c r="B45" s="148"/>
      <c r="C45" s="105">
        <f>Consolidação!D28</f>
        <v>7</v>
      </c>
      <c r="D45" s="105">
        <f>Consolidação!C28</f>
        <v>176</v>
      </c>
      <c r="E45" s="84">
        <f>D19</f>
        <v>23265.632274726002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23265.63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179</v>
      </c>
      <c r="B47" s="132"/>
      <c r="C47" s="132"/>
      <c r="D47" s="132"/>
      <c r="E47" s="133"/>
      <c r="F47" s="134">
        <f>F46*C45</f>
        <v>162859.41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180</v>
      </c>
      <c r="B48" s="140"/>
      <c r="C48" s="140"/>
      <c r="D48" s="140"/>
      <c r="E48" s="141"/>
      <c r="F48" s="142">
        <f>F47*N48</f>
        <v>3908625.84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4YuK+X97cj2y6Qemt2gD2g+dOXsk694f4quJwIQD6VhUxL3OPEQzf0KTs+5iA/seYTI//Y95YuHxKpK4wRzo4A==" saltValue="T7cl91wgi/lR4dmklnAEn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B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Consolidação!B29</f>
        <v xml:space="preserve">Analista UX/UI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UX/UI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Consolidação!E29</f>
        <v>8000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13121.083200000001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-480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13121.083200000001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13121.083200000001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UX/UI </v>
      </c>
      <c r="B45" s="148"/>
      <c r="C45" s="105">
        <f>Consolidação!D29</f>
        <v>5</v>
      </c>
      <c r="D45" s="105">
        <f>Consolidação!C29</f>
        <v>176</v>
      </c>
      <c r="E45" s="84">
        <f>D19</f>
        <v>13121.083200000001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13121.08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165</v>
      </c>
      <c r="B47" s="132"/>
      <c r="C47" s="132"/>
      <c r="D47" s="132"/>
      <c r="E47" s="133"/>
      <c r="F47" s="134">
        <f>F46*C45</f>
        <v>65605.399999999994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166</v>
      </c>
      <c r="B48" s="140"/>
      <c r="C48" s="140"/>
      <c r="D48" s="140"/>
      <c r="E48" s="141"/>
      <c r="F48" s="142">
        <f>F47*N48</f>
        <v>1574529.5999999999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YgCGRF1hBIVSEDyMtYSO/Q//oSKQyQGAmtAFbpwpuMmf1GHIVwtwFZW0jt+Py2V8cNeyDMOimTo5MAxutoYaMw==" saltValue="plPfFGExnTFZBjeEpsCcZ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B33" zoomScale="106" zoomScaleNormal="106" workbookViewId="0">
      <selection activeCell="N46" sqref="N46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Consolidação!B30</f>
        <v xml:space="preserve">Analista de Teste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Teste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5625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Consolidação!E30</f>
        <v>5625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3600.7616250000005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9225.761625000001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-337.5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9225.761625000001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9225.761625000001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5625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Teste </v>
      </c>
      <c r="B45" s="148"/>
      <c r="C45" s="105">
        <f>Consolidação!D31</f>
        <v>5</v>
      </c>
      <c r="D45" s="105">
        <f>Consolidação!C30</f>
        <v>176</v>
      </c>
      <c r="E45" s="84">
        <f>D19</f>
        <v>9225.761625000001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9225.76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169</v>
      </c>
      <c r="B47" s="132"/>
      <c r="C47" s="132"/>
      <c r="D47" s="132"/>
      <c r="E47" s="133"/>
      <c r="F47" s="134">
        <f>F46*C45</f>
        <v>46128.800000000003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170</v>
      </c>
      <c r="B48" s="140"/>
      <c r="C48" s="140"/>
      <c r="D48" s="140"/>
      <c r="E48" s="141"/>
      <c r="F48" s="142">
        <f>F47*N48</f>
        <v>1107091.2000000002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NUfSJEIsAhWTiCGeT1twgPK6EN8SHr9+utxgoO1UteOCVJjwLyMRqprz9R5t0+Wm6gjWqfXYhwz0K4aEgSosw==" saltValue="/OU5ALWNwNtk9nSbwaelX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Consolidação!B31</f>
        <v xml:space="preserve">Engenheiro de IA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Engenheiro de IA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Consolidação!E31</f>
        <v>10000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16401.353999999999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16401.353999999999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16401.353999999999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Engenheiro de IA </v>
      </c>
      <c r="B45" s="148"/>
      <c r="C45" s="105">
        <f>Consolidação!D31</f>
        <v>5</v>
      </c>
      <c r="D45" s="105">
        <f>Consolidação!C31</f>
        <v>176</v>
      </c>
      <c r="E45" s="84">
        <f>D19</f>
        <v>16401.353999999999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16401.349999999999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181</v>
      </c>
      <c r="B47" s="132"/>
      <c r="C47" s="132"/>
      <c r="D47" s="132"/>
      <c r="E47" s="133"/>
      <c r="F47" s="134">
        <f>F46*C45</f>
        <v>82006.75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182</v>
      </c>
      <c r="B48" s="140"/>
      <c r="C48" s="140"/>
      <c r="D48" s="140"/>
      <c r="E48" s="141"/>
      <c r="F48" s="142">
        <f>F47*N48</f>
        <v>1968162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BmmAJH6+c42bAG0zA3rVWs+iw+GI1/nhjVBEkHSRN2MmCwmRpOqYWaNN+OfW1wKlL4K14JDYjFKbr91ZzigWw==" saltValue="y+lCyeM+gunzICTxz7rzu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25</vt:i4>
      </vt:variant>
    </vt:vector>
  </HeadingPairs>
  <TitlesOfParts>
    <vt:vector size="50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