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446B1632-4805-45E9-BACB-48FD0508E0D4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F45" i="9"/>
  <c r="F45" i="8"/>
  <c r="F45" i="3"/>
  <c r="C45" i="24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G21" i="7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H21" i="7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<sst xmlns="http://schemas.openxmlformats.org/spreadsheetml/2006/main" count="2700" uniqueCount="217">
  <si>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</si>
  <si>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</si>
  <si>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</si>
  <si>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</si>
  <si>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</si>
  <si>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</si>
  <si>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</si>
  <si>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</si>
  <si>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</si>
  <si>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</si>
  <si>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</si>
  <si>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</si>
  <si>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</si>
  <si>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</si>
  <si>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</si>
  <si>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</si>
  <si>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</si>
  <si>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</si>
  <si>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</si>
  <si>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</si>
  <si>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</si>
  <si>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</si>
  <si>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</si>
  <si>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</si>
  <si>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</si>
  <si>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</si>
  <si>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</si>
  <si>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</si>
  <si>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</si>
  <si>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</si>
  <si>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</si>
  <si>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</si>
  <si>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</si>
  <si>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</si>
  <si>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</si>
  <si>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</si>
  <si>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</si>
  <si>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</si>
  <si>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</si>
  <si>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</si>
  <si>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</si>
  <si>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</si>
  <si>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</si>
  <si>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</si>
  <si>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</si>
  <si>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</si>
  <si>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</si>
  <si>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</si>
  <si>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</si>
  <si>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</si>
  <si>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</si>
  <si>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</si>
  <si>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</si>
  <si>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</si>
  <si>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</si>
  <si>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</si>
  <si>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</si>
  <si>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</si>
  <si>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</si>
  <si>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</si>
  <si>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</si>
  <si>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</si>
  <si>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</si>
  <si>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</si>
  <si>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</si>
  <si>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</si>
  <si>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</si>
  <si>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</si>
  <si>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</si>
  <si>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</si>
  <si>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</si>
  <si>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</si>
  <si>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</si>
  <si>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</si>
  <si>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</si>
  <si>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</si>
  <si>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</si>
  <si>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</si>
  <si>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</si>
  <si>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</si>
  <si>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</si>
  <si>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</si>
  <si>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</si>
  <si>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</si>
  <si>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</si>
  <si>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</si>
  <si>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</si>
  <si>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</si>
  <si>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</si>
  <si>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</si>
  <si>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</si>
  <si>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</si>
  <si>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</si>
  <si>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</si>
  <si>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</si>
  <si>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</si>
  <si>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</si>
  <si>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</si>
  <si>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</si>
  <si>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</si>
  <si>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</si>
  <si>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</si>
  <si>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</si>
  <si>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</si>
  <si>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</si>
  <si>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</si>
  <si>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</si>
  <si>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</si>
  <si>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</si>
  <si>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</si>
  <si>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</si>
  <si>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</si>
  <si>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</si>
  <si>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</si>
  <si>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</si>
  <si>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</si>
  <si>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</si>
  <si>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</si>
  <si>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</si>
  <si>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</si>
  <si>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</si>
  <si>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</si>
  <si>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</si>
  <si>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</si>
  <si>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</si>
  <si>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</si>
  <si>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</si>
  <si>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</si>
  <si>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</si>
  <si>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</si>
  <si>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</si>
  <si>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</si>
  <si>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</si>
  <si>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</si>
  <si>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</si>
  <si>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</si>
  <si>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</si>
  <si>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</si>
  <si>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</si>
  <si>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</si>
  <si>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</si>
  <si>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</si>
  <si>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</si>
  <si>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</si>
  <si>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</si>
  <si>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</si>
  <si>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</si>
  <si>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</si>
  <si>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</si>
  <si>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</si>
  <si>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</si>
  <si>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</si>
  <si>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</si>
  <si>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</si>
  <si>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</si>
  <si>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</si>
  <si>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</si>
  <si>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</si>
  <si>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</si>
  <si>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</si>
  <si>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</si>
  <si>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</si>
  <si>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14</t>
  </si>
  <si>
    <t>Valor total do Posto 15</t>
  </si>
  <si>
    <t>Valor mensal do Posto 15</t>
  </si>
  <si>
    <t>Valor mensal do Posto 22</t>
  </si>
  <si>
    <t>Valor total do Posto 22</t>
  </si>
  <si>
    <t>Valor mensal do Posto 16</t>
  </si>
  <si>
    <t>Valor total do Posto 16</t>
  </si>
  <si>
    <t>Valor mensal do Posto 23</t>
  </si>
  <si>
    <t>Valor total do Posto 23</t>
  </si>
  <si>
    <t>Valor mensal do Posto 17</t>
  </si>
  <si>
    <t>Valor total do Posto 17</t>
  </si>
  <si>
    <t>Valor mensal do Posto 18</t>
  </si>
  <si>
    <t>Valor total do Posto 18</t>
  </si>
  <si>
    <t>Valor mensal do Posto 19</t>
  </si>
  <si>
    <t>Valor total do Posto 19</t>
  </si>
  <si>
    <t>Valor mensal do Posto 20</t>
  </si>
  <si>
    <t>Valor total do Posto 20</t>
  </si>
  <si>
    <t>Valor mensal do Posto 21</t>
  </si>
  <si>
    <t>Valor total do Posto 21</t>
  </si>
  <si>
    <t>Valor mensal do Posto 24</t>
  </si>
  <si>
    <t>Valor total do Posto 24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</si>
  <si>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</si>
  <si>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</si>
  <si>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</si>
  <si>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</si>
  <si>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</si>
  <si>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</si>
  <si>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</si>
  <si>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</si>
  <si>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</si>
  <si>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</si>
  <si>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</si>
  <si>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</si>
  <si>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</si>
  <si>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</si>
  <si>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</si>
  <si>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</si>
  <si>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</si>
  <si>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Suporte e Automação </t>
  </si>
  <si>
    <t xml:space="preserve">Analista de Rede e Segurança </t>
  </si>
  <si>
    <t xml:space="preserve">Arquiteto de Rede </t>
  </si>
  <si>
    <t xml:space="preserve">Analista de Monitoração e Observabilidade </t>
  </si>
  <si>
    <t xml:space="preserve">Arquiteto Cloud </t>
  </si>
  <si>
    <t xml:space="preserve">Arquiteto de Software </t>
  </si>
  <si>
    <t xml:space="preserve">Arquiteto de Banco de Dados </t>
  </si>
  <si>
    <t xml:space="preserve">Analista de Sistemas Operacionais </t>
  </si>
  <si>
    <t xml:space="preserve">Analista de Cybersegurança </t>
  </si>
  <si>
    <t xml:space="preserve">Desenvolvedor Front-End </t>
  </si>
  <si>
    <t xml:space="preserve">Arquiteto de Infra de TI </t>
  </si>
  <si>
    <t xml:space="preserve">Cientista de Dados </t>
  </si>
  <si>
    <t xml:space="preserve">Engenheiro de Dados </t>
  </si>
  <si>
    <t xml:space="preserve">Gestão de Projetos </t>
  </si>
  <si>
    <t xml:space="preserve">Analista UX/UI </t>
  </si>
  <si>
    <t xml:space="preserve">Analista de Teste </t>
  </si>
  <si>
    <t xml:space="preserve">Engenheiro de 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</si>
</sst>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topLeftCell="A2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2" t="s">
        <v>120</v>
      </c>
      <c r="B3" s="123"/>
      <c r="C3" s="123"/>
      <c r="D3" s="123"/>
      <c r="E3" s="123"/>
      <c r="F3" s="123"/>
      <c r="G3" s="123"/>
      <c r="H3" s="123"/>
      <c r="I3" s="124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5" t="s">
        <v>121</v>
      </c>
      <c r="B5" s="125"/>
      <c r="C5" s="125"/>
      <c r="D5" s="125"/>
      <c r="E5" s="125"/>
      <c r="F5" s="125"/>
      <c r="G5" s="125"/>
      <c r="H5" s="125"/>
      <c r="I5" s="125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157</v>
      </c>
      <c r="F7" s="98" t="s">
        <v>126</v>
      </c>
      <c r="G7" s="98" t="s">
        <v>127</v>
      </c>
      <c r="H7" s="126" t="s">
        <v>128</v>
      </c>
      <c r="I7" s="127"/>
    </row>
    <row r="8" spans="1:17" ht="15" customHeight="1" thickBot="1" x14ac:dyDescent="0.3">
      <c r="A8" s="99" t="s">
        <v>129</v>
      </c>
      <c r="B8" s="113" t="s">
        <v>193</v>
      </c>
      <c r="C8" s="268">
        <v>176</v>
      </c>
      <c r="D8" s="108">
        <v>13</v>
      </c>
      <c r="E8" s="109">
        <v>17763.52</v>
      </c>
      <c r="F8" s="102">
        <f>'POSTO 1'!$E$45</f>
        <v>29134.577980608003</v>
      </c>
      <c r="G8" s="102">
        <f>'POSTO 1'!$F$47</f>
        <v>378749.54000000004</v>
      </c>
      <c r="H8" s="128">
        <f>'POSTO 1'!$F$48</f>
        <v>9089988.9600000009</v>
      </c>
      <c r="I8" s="129"/>
    </row>
    <row r="9" spans="1:17" ht="15" customHeight="1" thickTop="1" thickBot="1" x14ac:dyDescent="0.3">
      <c r="A9" s="100" t="s">
        <v>130</v>
      </c>
      <c r="B9" s="114" t="s">
        <v>194</v>
      </c>
      <c r="C9" s="268">
        <v>176</v>
      </c>
      <c r="D9" s="110">
        <v>3</v>
      </c>
      <c r="E9" s="111">
        <v>14609.38</v>
      </c>
      <c r="F9" s="102">
        <f>'POSTO 2'!$E$45</f>
        <v>23961.361310052001</v>
      </c>
      <c r="G9" s="102">
        <f>'POSTO 2'!$F$47</f>
        <v>71884.08</v>
      </c>
      <c r="H9" s="120">
        <f>'POSTO 2'!$F$48</f>
        <v>1725217.92</v>
      </c>
      <c r="I9" s="121"/>
    </row>
    <row r="10" spans="1:17" ht="15" customHeight="1" thickTop="1" thickBot="1" x14ac:dyDescent="0.3">
      <c r="A10" s="100" t="s">
        <v>131</v>
      </c>
      <c r="B10" s="114" t="s">
        <v>195</v>
      </c>
      <c r="C10" s="268">
        <v>176</v>
      </c>
      <c r="D10" s="110">
        <v>22</v>
      </c>
      <c r="E10" s="111">
        <v>15037.13</v>
      </c>
      <c r="F10" s="102">
        <f>'POSTO 3'!$E$45</f>
        <v>24662.929227402001</v>
      </c>
      <c r="G10" s="102">
        <f>'POSTO 3'!$F$47</f>
        <v>542584.46</v>
      </c>
      <c r="H10" s="120">
        <f>'POSTO 3'!$F$48</f>
        <v>13022027.039999999</v>
      </c>
      <c r="I10" s="121"/>
    </row>
    <row r="11" spans="1:17" ht="15" customHeight="1" thickTop="1" thickBot="1" x14ac:dyDescent="0.3">
      <c r="A11" s="100" t="s">
        <v>132</v>
      </c>
      <c r="B11" s="114" t="s">
        <v>196</v>
      </c>
      <c r="C11" s="268">
        <v>176</v>
      </c>
      <c r="D11" s="110">
        <v>3</v>
      </c>
      <c r="E11" s="111">
        <v>12000</v>
      </c>
      <c r="F11" s="102">
        <f>'POSTO 4'!$E$45</f>
        <v>19681.624800000001</v>
      </c>
      <c r="G11" s="102">
        <f>'POSTO 4'!$F$47</f>
        <v>59044.86</v>
      </c>
      <c r="H11" s="120">
        <f>'POSTO 4'!$F$48</f>
        <v>1417076.6400000001</v>
      </c>
      <c r="I11" s="121"/>
    </row>
    <row r="12" spans="1:17" ht="15" customHeight="1" thickTop="1" thickBot="1" x14ac:dyDescent="0.3">
      <c r="A12" s="100" t="s">
        <v>133</v>
      </c>
      <c r="B12" s="114" t="s">
        <v>197</v>
      </c>
      <c r="C12" s="268">
        <v>176</v>
      </c>
      <c r="D12" s="110">
        <v>12</v>
      </c>
      <c r="E12" s="111">
        <v>12126.72</v>
      </c>
      <c r="F12" s="102">
        <f>'POSTO 5'!$E$45</f>
        <v>19889.462757888003</v>
      </c>
      <c r="G12" s="102">
        <f>'POSTO 5'!$F$47</f>
        <v>238673.52</v>
      </c>
      <c r="H12" s="120">
        <f>'POSTO 5'!$F$48</f>
        <v>5728164.4799999995</v>
      </c>
      <c r="I12" s="121"/>
    </row>
    <row r="13" spans="1:17" ht="15" customHeight="1" thickTop="1" thickBot="1" x14ac:dyDescent="0.3">
      <c r="A13" s="101" t="s">
        <v>134</v>
      </c>
      <c r="B13" s="114" t="s">
        <v>198</v>
      </c>
      <c r="C13" s="268">
        <v>176</v>
      </c>
      <c r="D13" s="110">
        <v>3</v>
      </c>
      <c r="E13" s="111">
        <v>12000</v>
      </c>
      <c r="F13" s="102">
        <f>'POSTO 6'!$E$45</f>
        <v>19681.624800000001</v>
      </c>
      <c r="G13" s="102">
        <f>'POSTO 6'!$F$47</f>
        <v>59044.86</v>
      </c>
      <c r="H13" s="120">
        <f>'POSTO 6'!$F$48</f>
        <v>1417076.6400000001</v>
      </c>
      <c r="I13" s="121"/>
    </row>
    <row r="14" spans="1:17" ht="15" customHeight="1" thickTop="1" thickBot="1" x14ac:dyDescent="0.3">
      <c r="A14" s="101" t="s">
        <v>135</v>
      </c>
      <c r="B14" s="114" t="s">
        <v>199</v>
      </c>
      <c r="C14" s="268">
        <v>176</v>
      </c>
      <c r="D14" s="110">
        <v>3</v>
      </c>
      <c r="E14" s="111">
        <v>10500</v>
      </c>
      <c r="F14" s="102">
        <f>'POSTO 7'!$E$45</f>
        <v>17221.421700000003</v>
      </c>
      <c r="G14" s="102">
        <f>'POSTO 7'!$F$47</f>
        <v>51664.259999999995</v>
      </c>
      <c r="H14" s="120">
        <f>'POSTO 7'!$F$48</f>
        <v>1239942.2399999998</v>
      </c>
      <c r="I14" s="121"/>
    </row>
    <row r="15" spans="1:17" ht="15" customHeight="1" thickTop="1" thickBot="1" x14ac:dyDescent="0.3">
      <c r="A15" s="101" t="s">
        <v>136</v>
      </c>
      <c r="B15" s="114" t="s">
        <v>200</v>
      </c>
      <c r="C15" s="268">
        <v>176</v>
      </c>
      <c r="D15" s="110">
        <v>3</v>
      </c>
      <c r="E15" s="111">
        <v>10500</v>
      </c>
      <c r="F15" s="102">
        <f>'POSTO 8'!$E$45</f>
        <v>17221.421700000003</v>
      </c>
      <c r="G15" s="102">
        <f>'POSTO 8'!$F$47</f>
        <v>51664.259999999995</v>
      </c>
      <c r="H15" s="120">
        <f>'POSTO 8'!$F$48</f>
        <v>1239942.2399999998</v>
      </c>
      <c r="I15" s="121"/>
    </row>
    <row r="16" spans="1:17" ht="15" customHeight="1" thickTop="1" thickBot="1" x14ac:dyDescent="0.3">
      <c r="A16" s="101" t="s">
        <v>137</v>
      </c>
      <c r="B16" s="114" t="s">
        <v>201</v>
      </c>
      <c r="C16" s="268">
        <v>176</v>
      </c>
      <c r="D16" s="110">
        <v>3</v>
      </c>
      <c r="E16" s="111">
        <v>8000</v>
      </c>
      <c r="F16" s="102">
        <f>'POSTO 9'!$E$45</f>
        <v>13121.083200000001</v>
      </c>
      <c r="G16" s="102">
        <f>'POSTO 9'!$F$47</f>
        <v>39363.24</v>
      </c>
      <c r="H16" s="120">
        <f>'POSTO 9'!$F$48</f>
        <v>944717.76</v>
      </c>
      <c r="I16" s="121"/>
    </row>
    <row r="17" spans="1:9" ht="15" customHeight="1" thickTop="1" thickBot="1" x14ac:dyDescent="0.3">
      <c r="A17" s="101" t="s">
        <v>138</v>
      </c>
      <c r="B17" s="114" t="s">
        <v>202</v>
      </c>
      <c r="C17" s="268">
        <v>176</v>
      </c>
      <c r="D17" s="110">
        <v>9</v>
      </c>
      <c r="E17" s="111">
        <v>28777.78</v>
      </c>
      <c r="F17" s="102">
        <f>'POSTO 10'!$E$45</f>
        <v>47199.455711412003</v>
      </c>
      <c r="G17" s="102">
        <f>'POSTO 10'!$F$47</f>
        <v>424795.14</v>
      </c>
      <c r="H17" s="120">
        <f>'POSTO 10'!$F$48</f>
        <v>10195083.359999999</v>
      </c>
      <c r="I17" s="121"/>
    </row>
    <row r="18" spans="1:9" ht="15" customHeight="1" thickTop="1" thickBot="1" x14ac:dyDescent="0.3">
      <c r="A18" s="101" t="s">
        <v>139</v>
      </c>
      <c r="B18" s="114" t="s">
        <v>203</v>
      </c>
      <c r="C18" s="268">
        <v>176</v>
      </c>
      <c r="D18" s="110">
        <v>3</v>
      </c>
      <c r="E18" s="111">
        <v>8000</v>
      </c>
      <c r="F18" s="102">
        <f>'POSTO 11'!$E$45</f>
        <v>13121.083200000001</v>
      </c>
      <c r="G18" s="102">
        <f>'POSTO 11'!$F$47</f>
        <v>39363.24</v>
      </c>
      <c r="H18" s="120">
        <f>'POSTO 11'!$F$48</f>
        <v>944717.76</v>
      </c>
      <c r="I18" s="121"/>
    </row>
    <row r="19" spans="1:9" ht="15" customHeight="1" thickTop="1" thickBot="1" x14ac:dyDescent="0.3">
      <c r="A19" s="101" t="s">
        <v>140</v>
      </c>
      <c r="B19" s="114" t="s">
        <v>204</v>
      </c>
      <c r="C19" s="268">
        <v>176</v>
      </c>
      <c r="D19" s="110">
        <v>7</v>
      </c>
      <c r="E19" s="111">
        <v>22712.880000000001</v>
      </c>
      <c r="F19" s="102">
        <f>'POSTO 12'!$E$45</f>
        <v>37252.198523952007</v>
      </c>
      <c r="G19" s="102">
        <f>'POSTO 12'!$F$47</f>
        <v>260765.39999999997</v>
      </c>
      <c r="H19" s="120">
        <f>'POSTO 12'!$F$48</f>
        <v>6258369.5999999996</v>
      </c>
      <c r="I19" s="121"/>
    </row>
    <row r="20" spans="1:9" ht="15" customHeight="1" thickTop="1" thickBot="1" x14ac:dyDescent="0.3">
      <c r="A20" s="101" t="s">
        <v>141</v>
      </c>
      <c r="B20" s="114" t="s">
        <v>205</v>
      </c>
      <c r="C20" s="268">
        <v>176</v>
      </c>
      <c r="D20" s="110">
        <v>4</v>
      </c>
      <c r="E20" s="111">
        <v>27500</v>
      </c>
      <c r="F20" s="102">
        <f>'POSTO 13'!$E$45</f>
        <v>45103.723500000007</v>
      </c>
      <c r="G20" s="102">
        <f>'POSTO 13'!$F$47</f>
        <v>180414.88</v>
      </c>
      <c r="H20" s="120">
        <f>'POSTO 13'!$F$48</f>
        <v>4329957.12</v>
      </c>
      <c r="I20" s="121"/>
    </row>
    <row r="21" spans="1:9" ht="15" customHeight="1" thickTop="1" thickBot="1" x14ac:dyDescent="0.3">
      <c r="A21" s="101" t="s">
        <v>142</v>
      </c>
      <c r="B21" s="114" t="s">
        <v>206</v>
      </c>
      <c r="C21" s="268">
        <v>176</v>
      </c>
      <c r="D21" s="110">
        <v>7</v>
      </c>
      <c r="E21" s="111">
        <v>15000</v>
      </c>
      <c r="F21" s="102">
        <f>'POSTO 14'!$E$45</f>
        <v>24602.031000000003</v>
      </c>
      <c r="G21" s="102">
        <f>'POSTO 15'!$F$47</f>
        <v>59044.86</v>
      </c>
      <c r="H21" s="120">
        <f>'POSTO 15'!$F$48</f>
        <v>1417076.6400000001</v>
      </c>
      <c r="I21" s="121"/>
    </row>
    <row r="22" spans="1:9" ht="15" customHeight="1" thickTop="1" thickBot="1" x14ac:dyDescent="0.3">
      <c r="A22" s="101" t="s">
        <v>143</v>
      </c>
      <c r="B22" s="114" t="s">
        <v>207</v>
      </c>
      <c r="C22" s="268">
        <v>176</v>
      </c>
      <c r="D22" s="110">
        <v>3</v>
      </c>
      <c r="E22" s="111">
        <v>12000</v>
      </c>
      <c r="F22" s="102">
        <f>'POSTO 15'!$E$45</f>
        <v>19681.624800000001</v>
      </c>
      <c r="G22" s="102">
        <f>'POSTO 15'!$F$47</f>
        <v>59044.86</v>
      </c>
      <c r="H22" s="120">
        <f>'POSTO 15'!$F$48</f>
        <v>1417076.6400000001</v>
      </c>
      <c r="I22" s="121"/>
    </row>
    <row r="23" spans="1:9" ht="15" customHeight="1" thickTop="1" thickBot="1" x14ac:dyDescent="0.3">
      <c r="A23" s="101" t="s">
        <v>144</v>
      </c>
      <c r="B23" s="114" t="s">
        <v>208</v>
      </c>
      <c r="C23" s="268">
        <v>176</v>
      </c>
      <c r="D23" s="110">
        <v>32</v>
      </c>
      <c r="E23" s="111">
        <v>14000</v>
      </c>
      <c r="F23" s="102">
        <f>'POSTO 16'!$E$45</f>
        <v>22961.895600000003</v>
      </c>
      <c r="G23" s="102">
        <f>'POSTO 16'!$F$47</f>
        <v>734780.8</v>
      </c>
      <c r="H23" s="120">
        <f>'POSTO 16'!$F$48</f>
        <v>17634739.200000003</v>
      </c>
      <c r="I23" s="121"/>
    </row>
    <row r="24" spans="1:9" ht="15" customHeight="1" thickTop="1" thickBot="1" x14ac:dyDescent="0.3">
      <c r="A24" s="101" t="s">
        <v>145</v>
      </c>
      <c r="B24" s="114" t="s">
        <v>209</v>
      </c>
      <c r="C24" s="268">
        <v>176</v>
      </c>
      <c r="D24" s="110">
        <v>3</v>
      </c>
      <c r="E24" s="111">
        <v>13750</v>
      </c>
      <c r="F24" s="102">
        <f>'POSTO 17'!$E$45</f>
        <v>22551.861750000004</v>
      </c>
      <c r="G24" s="102">
        <f>'POSTO 17'!$F$47</f>
        <v>67655.58</v>
      </c>
      <c r="H24" s="120">
        <f>'POSTO 17'!$F$48</f>
        <v>1623733.92</v>
      </c>
      <c r="I24" s="121"/>
    </row>
    <row r="25" spans="1:9" ht="15" customHeight="1" thickTop="1" thickBot="1" x14ac:dyDescent="0.3">
      <c r="A25" s="101" t="s">
        <v>146</v>
      </c>
      <c r="B25" s="114" t="s">
        <v>210</v>
      </c>
      <c r="C25" s="268">
        <v>176</v>
      </c>
      <c r="D25" s="110">
        <v>3</v>
      </c>
      <c r="E25" s="111">
        <v>15468.75</v>
      </c>
      <c r="F25" s="102">
        <f>'POSTO 18'!$E$45</f>
        <v>25370.844468750001</v>
      </c>
      <c r="G25" s="102">
        <f>'POSTO 18'!$F$47</f>
        <v>76112.52</v>
      </c>
      <c r="H25" s="120">
        <f>'POSTO 18'!$F$48</f>
        <v>1826700.48</v>
      </c>
      <c r="I25" s="121"/>
    </row>
    <row r="26" spans="1:9" ht="15" customHeight="1" thickTop="1" thickBot="1" x14ac:dyDescent="0.3">
      <c r="A26" s="101" t="s">
        <v>147</v>
      </c>
      <c r="B26" s="114" t="s">
        <v>211</v>
      </c>
      <c r="C26" s="268">
        <v>176</v>
      </c>
      <c r="D26" s="110">
        <v>15</v>
      </c>
      <c r="E26" s="111">
        <v>21016.09</v>
      </c>
      <c r="F26" s="102">
        <f>'POSTO 19'!$E$45</f>
        <v>34469.233178586001</v>
      </c>
      <c r="G26" s="102">
        <f>'POSTO 19'!$F$47</f>
        <v>517038.45000000007</v>
      </c>
      <c r="H26" s="120">
        <f>'POSTO 19'!$F$48</f>
        <v>12408922.800000001</v>
      </c>
      <c r="I26" s="121"/>
    </row>
    <row r="27" spans="1:9" ht="15" customHeight="1" thickTop="1" thickBot="1" x14ac:dyDescent="0.3">
      <c r="A27" s="101" t="s">
        <v>148</v>
      </c>
      <c r="B27" s="114" t="s">
        <v>212</v>
      </c>
      <c r="C27" s="268">
        <v>176</v>
      </c>
      <c r="D27" s="110">
        <v>7</v>
      </c>
      <c r="E27" s="111">
        <v>15000</v>
      </c>
      <c r="F27" s="102">
        <f>'POSTO 20'!$E$45</f>
        <v>24602.031000000003</v>
      </c>
      <c r="G27" s="102">
        <f>'POSTO 20'!$F$47</f>
        <v>172214.21</v>
      </c>
      <c r="H27" s="120">
        <f>'POSTO 20'!$F$48</f>
        <v>4133141.04</v>
      </c>
      <c r="I27" s="121"/>
    </row>
    <row r="28" spans="1:9" ht="15" customHeight="1" thickTop="1" thickBot="1" x14ac:dyDescent="0.3">
      <c r="A28" s="101" t="s">
        <v>149</v>
      </c>
      <c r="B28" s="114" t="s">
        <v>213</v>
      </c>
      <c r="C28" s="268">
        <v>176</v>
      </c>
      <c r="D28" s="110">
        <v>6</v>
      </c>
      <c r="E28" s="111">
        <v>18326.72</v>
      </c>
      <c r="F28" s="102">
        <f>'POSTO 21'!$E$45</f>
        <v>30058.302237888005</v>
      </c>
      <c r="G28" s="102">
        <f>'POSTO 21'!$F$47</f>
        <v>180349.8</v>
      </c>
      <c r="H28" s="120">
        <f>'POSTO 21'!$F$48</f>
        <v>4328395.1999999993</v>
      </c>
      <c r="I28" s="121"/>
    </row>
    <row r="29" spans="1:9" ht="15" customHeight="1" thickTop="1" thickBot="1" x14ac:dyDescent="0.3">
      <c r="A29" s="101" t="s">
        <v>150</v>
      </c>
      <c r="B29" s="114" t="s">
        <v>214</v>
      </c>
      <c r="C29" s="268">
        <v>176</v>
      </c>
      <c r="D29" s="110">
        <v>3</v>
      </c>
      <c r="E29" s="111">
        <v>12000</v>
      </c>
      <c r="F29" s="102">
        <f>'POSTO 22'!$E$45</f>
        <v>19681.624800000001</v>
      </c>
      <c r="G29" s="102">
        <f>'POSTO 22'!$F$47</f>
        <v>59044.86</v>
      </c>
      <c r="H29" s="120">
        <f>'POSTO 22'!$F$48</f>
        <v>1417076.6400000001</v>
      </c>
      <c r="I29" s="121"/>
    </row>
    <row r="30" spans="1:9" ht="15" customHeight="1" thickTop="1" thickBot="1" x14ac:dyDescent="0.3">
      <c r="A30" s="101" t="s">
        <v>151</v>
      </c>
      <c r="B30" s="114" t="s">
        <v>215</v>
      </c>
      <c r="C30" s="268">
        <v>176</v>
      </c>
      <c r="D30" s="110">
        <v>3</v>
      </c>
      <c r="E30" s="111">
        <v>7734.38</v>
      </c>
      <c r="F30" s="102">
        <f>'POSTO 23'!$E$45</f>
        <v>12685.430435052001</v>
      </c>
      <c r="G30" s="102">
        <f>'POSTO 23'!$F$47</f>
        <v>38056.29</v>
      </c>
      <c r="H30" s="120">
        <f>'POSTO 23'!$F$48</f>
        <v>913350.96</v>
      </c>
      <c r="I30" s="121"/>
    </row>
    <row r="31" spans="1:9" ht="15" customHeight="1" thickTop="1" thickBot="1" x14ac:dyDescent="0.3">
      <c r="A31" s="101" t="s">
        <v>152</v>
      </c>
      <c r="B31" s="114" t="s">
        <v>216</v>
      </c>
      <c r="C31" s="268">
        <v>176</v>
      </c>
      <c r="D31" s="110">
        <v>3</v>
      </c>
      <c r="E31" s="111">
        <v>13750</v>
      </c>
      <c r="F31" s="102">
        <f>'POSTO 24'!$E$45</f>
        <v>22551.861750000004</v>
      </c>
      <c r="G31" s="102">
        <f>'POSTO 24'!$F$47</f>
        <v>67655.58</v>
      </c>
      <c r="H31" s="120">
        <f>'POSTO 24'!$F$48</f>
        <v>1623733.92</v>
      </c>
      <c r="I31" s="121"/>
    </row>
    <row r="32" spans="1:9" ht="20.149999999999999" customHeight="1" thickTop="1" thickBot="1" x14ac:dyDescent="0.3">
      <c r="A32" s="115" t="s">
        <v>153</v>
      </c>
      <c r="B32" s="116"/>
      <c r="C32" s="116"/>
      <c r="D32" s="116"/>
      <c r="E32" s="116"/>
      <c r="F32" s="116"/>
      <c r="G32" s="117"/>
      <c r="H32" s="118">
        <f>ROUND(SUM(H8:I31),2)</f>
        <v>106296229.2</v>
      </c>
      <c r="I32" s="119"/>
    </row>
    <row r="33" spans="1:10" x14ac:dyDescent="0.25">
      <c r="A33" s="94"/>
      <c r="B33" s="94"/>
      <c r="C33" s="95"/>
      <c r="D33" s="94"/>
      <c r="E33" s="94"/>
      <c r="F33" s="94"/>
      <c r="G33" s="94"/>
      <c r="H33" s="94"/>
      <c r="I33" s="94"/>
    </row>
    <row r="34" spans="1:10" x14ac:dyDescent="0.25">
      <c r="A34" s="94"/>
      <c r="B34" s="94"/>
      <c r="C34" s="95"/>
      <c r="D34" s="94"/>
      <c r="E34" s="94"/>
      <c r="F34" s="94"/>
      <c r="G34" s="94"/>
      <c r="H34" s="94"/>
      <c r="I34" s="94"/>
      <c r="J34" s="90" t="s">
        <v>103</v>
      </c>
    </row>
    <row r="36" spans="1:10" x14ac:dyDescent="0.25">
      <c r="I36" s="88"/>
    </row>
  </sheetData>
  <sheetProtection algorithmName="SHA-512" hashValue="y7yMsztdgfE+5frD8w/l018sZAfM6jvsMqt9dyVvBbajPncqKo+BMbZ71J4aMfVcqwWWHdoXXEiMzINvU7jdBA==" saltValue="g2G7/aE9SRq7gc3F/N5ztQ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Consolidação!B8</f>
        <v xml:space="preserve">Desenvolvedor Mainframe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Mainframe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17763.52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Consolidação!E8</f>
        <v>17763.52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11371.057980608002</v>
      </c>
      <c r="F10" s="15"/>
      <c r="G10" s="16"/>
      <c r="H10" s="6"/>
      <c r="I10" s="210"/>
      <c r="J10" s="205" t="s">
        <v>11</v>
      </c>
      <c r="K10" s="206"/>
      <c r="L10" s="207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>
        <v>0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29134.577980608003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>
        <v>0</v>
      </c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>
        <v>0</v>
      </c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>
        <v>0</v>
      </c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-1065.8112000000001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29134.577980608003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29134.577980608003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154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>
        <v>0</v>
      </c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>
        <v>0</v>
      </c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>
        <v>0</v>
      </c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17763.52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81" t="s">
        <v>57</v>
      </c>
      <c r="D31" s="182"/>
      <c r="E31" s="49">
        <v>8.3299999999999999E-2</v>
      </c>
      <c r="F31" s="183" t="s">
        <v>58</v>
      </c>
      <c r="G31" s="184"/>
      <c r="H31" s="184"/>
      <c r="I31" s="181"/>
      <c r="J31" s="50"/>
      <c r="K31" s="51"/>
      <c r="L31" s="185" t="s">
        <v>59</v>
      </c>
      <c r="M31" s="186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/>
    </row>
    <row r="33" spans="1:16" ht="13" customHeight="1" thickBot="1" x14ac:dyDescent="0.3">
      <c r="A33" s="53" t="s">
        <v>64</v>
      </c>
      <c r="B33" s="54">
        <v>0.01</v>
      </c>
      <c r="C33" s="187" t="s">
        <v>65</v>
      </c>
      <c r="D33" s="169"/>
      <c r="E33" s="59"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/>
    </row>
    <row r="34" spans="1:16" ht="13" customHeight="1" thickBot="1" x14ac:dyDescent="0.3">
      <c r="A34" s="53" t="s">
        <v>68</v>
      </c>
      <c r="B34" s="54">
        <v>2E-3</v>
      </c>
      <c r="C34" s="169" t="s">
        <v>69</v>
      </c>
      <c r="D34" s="170"/>
      <c r="E34" s="61"/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6" t="s">
        <v>80</v>
      </c>
      <c r="D38" s="177"/>
      <c r="E38" s="69"/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Mainframe </v>
      </c>
      <c r="B45" s="148"/>
      <c r="C45" s="105">
        <f>Consolidação!D8</f>
        <v>13</v>
      </c>
      <c r="D45" s="105">
        <f>Consolidação!C8</f>
        <v>176</v>
      </c>
      <c r="E45" s="84">
        <f>D19</f>
        <v>29134.577980608003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29134.58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99</v>
      </c>
      <c r="B47" s="132"/>
      <c r="C47" s="132"/>
      <c r="D47" s="132"/>
      <c r="E47" s="133"/>
      <c r="F47" s="134">
        <f>F46*C45</f>
        <v>378749.54000000004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101</v>
      </c>
      <c r="B48" s="140"/>
      <c r="C48" s="140"/>
      <c r="D48" s="140"/>
      <c r="E48" s="141"/>
      <c r="F48" s="142">
        <f>F47*N48</f>
        <v>9089988.9600000009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LhuO6+MSe1hrRe9pRwvwpBclMfzrVmHOmwpN0VxH0UCpkzkks2vpNV0XWRfZTjr0a3mdUZ5+IlEE3kvRk/GZA==" saltValue="fkw8knCO93U2w2Ccl2MP+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Consolidação!B9</f>
        <v xml:space="preserve">Desenvolvedor Full Stack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Full Stack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14609.38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Consolidação!E9</f>
        <v>14609.38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9351.9813100520023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23961.361310052001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-876.56279999999992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23961.361310052001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23961.361310052001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tr">
        <f>'POSTO 1'!J22</f>
        <v>2.G. Outros (Somatória dos Benefícios)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14609.38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Full Stack </v>
      </c>
      <c r="B45" s="148"/>
      <c r="C45" s="105">
        <f>Consolidação!D9</f>
        <v>3</v>
      </c>
      <c r="D45" s="105">
        <f>Consolidação!C9</f>
        <v>176</v>
      </c>
      <c r="E45" s="84">
        <f>D19</f>
        <v>23961.361310052001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23961.360000000001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106</v>
      </c>
      <c r="B47" s="132"/>
      <c r="C47" s="132"/>
      <c r="D47" s="132"/>
      <c r="E47" s="133"/>
      <c r="F47" s="134">
        <f>F46*C45</f>
        <v>71884.08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107</v>
      </c>
      <c r="B48" s="140"/>
      <c r="C48" s="140"/>
      <c r="D48" s="140"/>
      <c r="E48" s="141"/>
      <c r="F48" s="142">
        <f>F47*N48</f>
        <v>1725217.92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FDOaWvi1EAOksCa8vqdkO0LNkG96WHKtki8xUZY6aHaueM8aoZBQUtb/26HurixP7frnAIEWfqXkWca1FxC/A==" saltValue="fO9YZWEhDyeEjOEBUm8uX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Consolidação!B10</f>
        <v xml:space="preserve">Desenvolvedor de Aplicativos Móveis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de Aplicativos Móveis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15037.13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Consolidação!E10</f>
        <v>15037.13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9625.7992274020016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24662.929227402001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-902.22779999999989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24662.929227402001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24662.929227402001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15037.13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de Aplicativos Móveis </v>
      </c>
      <c r="B45" s="148"/>
      <c r="C45" s="105">
        <f>Consolidação!D10</f>
        <v>22</v>
      </c>
      <c r="D45" s="105">
        <f>Consolidação!C10</f>
        <v>176</v>
      </c>
      <c r="E45" s="84">
        <f>D19</f>
        <v>24662.929227402001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24662.93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109</v>
      </c>
      <c r="B47" s="132"/>
      <c r="C47" s="132"/>
      <c r="D47" s="132"/>
      <c r="E47" s="133"/>
      <c r="F47" s="134">
        <f>F46*C45</f>
        <v>542584.46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110</v>
      </c>
      <c r="B48" s="140"/>
      <c r="C48" s="140"/>
      <c r="D48" s="140"/>
      <c r="E48" s="141"/>
      <c r="F48" s="142">
        <f>F47*N48</f>
        <v>13022027.039999999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WuiaUh1yYE7iYtzM3q7NQBOSIsaJF0LUAjkiMqnfgcyY+yh7Ca7CHhLHNRM+AGvgB7fc/UZ38M2GuNF13tknA==" saltValue="B6BmtxUG0NserpMFveBiL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Consolidação!B11</f>
        <v xml:space="preserve">Analista de Práticas Ágeis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Práticas Ágeis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Consolidação!E11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 t="s">
        <v>156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Práticas Ágeis </v>
      </c>
      <c r="B45" s="148"/>
      <c r="C45" s="105">
        <f>Consolidação!D11</f>
        <v>3</v>
      </c>
      <c r="D45" s="105">
        <f>Consolidação!C11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112</v>
      </c>
      <c r="B47" s="132"/>
      <c r="C47" s="132"/>
      <c r="D47" s="132"/>
      <c r="E47" s="133"/>
      <c r="F47" s="134">
        <f>F46*C45</f>
        <v>59044.86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113</v>
      </c>
      <c r="B48" s="140"/>
      <c r="C48" s="140"/>
      <c r="D48" s="140"/>
      <c r="E48" s="141"/>
      <c r="F48" s="142">
        <f>F47*N48</f>
        <v>1417076.6400000001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ZO/Gt/WpN8Mcm1s3IwrQ/Iq9tw61aJHLX9uk+H4c5qdVMcN69Mf/5d8uxuqiFAy3GH+hDrJbtDPq15LwdFLbA==" saltValue="e6R79xqPj6+b6Byh4q0nh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Consolidação!B12</f>
        <v xml:space="preserve">Analista de Negócios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Negócios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12126.72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Consolidação!E12</f>
        <v>12126.72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7762.7427578880015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19889.462757888003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-727.6031999999999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19889.462757888003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19889.462757888003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12126.72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Negócios </v>
      </c>
      <c r="B45" s="148"/>
      <c r="C45" s="105">
        <f>Consolidação!D12</f>
        <v>12</v>
      </c>
      <c r="D45" s="105">
        <f>Consolidação!C12</f>
        <v>176</v>
      </c>
      <c r="E45" s="84">
        <f>D19</f>
        <v>19889.462757888003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19889.46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115</v>
      </c>
      <c r="B47" s="132"/>
      <c r="C47" s="132"/>
      <c r="D47" s="132"/>
      <c r="E47" s="133"/>
      <c r="F47" s="134">
        <f>F46*C45</f>
        <v>238673.52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116</v>
      </c>
      <c r="B48" s="140"/>
      <c r="C48" s="140"/>
      <c r="D48" s="140"/>
      <c r="E48" s="141"/>
      <c r="F48" s="142">
        <f>F47*N48</f>
        <v>5728164.4799999995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8Ls/NoBYlI2TMUNbFXIjpzEG+g2oWmnftYUYru1rybXJImqjtRHgFg9rJ1yElasXxsZHOE6gEKdSUef6fmKjQ==" saltValue="QJfiTWbpN7nPnPTXDTEkr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Consolidação!B13</f>
        <v xml:space="preserve">Analista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Consolidação!E13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6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Dados </v>
      </c>
      <c r="B45" s="148"/>
      <c r="C45" s="105">
        <f>Consolidação!D13</f>
        <v>3</v>
      </c>
      <c r="D45" s="105">
        <f>Consolidação!C13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118</v>
      </c>
      <c r="B47" s="132"/>
      <c r="C47" s="132"/>
      <c r="D47" s="132"/>
      <c r="E47" s="133"/>
      <c r="F47" s="134">
        <f>F46*C45</f>
        <v>59044.86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119</v>
      </c>
      <c r="B48" s="140"/>
      <c r="C48" s="140"/>
      <c r="D48" s="140"/>
      <c r="E48" s="141"/>
      <c r="F48" s="142">
        <f>F47*N48</f>
        <v>1417076.6400000001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mApUilVTmJegIOHoR0BYI+f8RDgx+qqWB0stOuNevy+YJJVm+vw13Lb0Wqepat6ZWh5sTNPbjeL4MCgzGdd1w==" saltValue="wv8xth42/JB3Rw2vjVVKj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Consolidação!B14</f>
        <v xml:space="preserve">Analista de Infraestrutura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Infraestrutura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Consolidação!E14</f>
        <v>10500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6721.4217000000017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17221.421700000003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-630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17221.421700000003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17221.421700000003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Infraestrutura </v>
      </c>
      <c r="B45" s="148"/>
      <c r="C45" s="105">
        <f>Consolidação!D14</f>
        <v>3</v>
      </c>
      <c r="D45" s="105">
        <f>Consolidação!C14</f>
        <v>176</v>
      </c>
      <c r="E45" s="84">
        <f>D19</f>
        <v>17221.421700000003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17221.419999999998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183</v>
      </c>
      <c r="B47" s="132"/>
      <c r="C47" s="132"/>
      <c r="D47" s="132"/>
      <c r="E47" s="133"/>
      <c r="F47" s="134">
        <f>F46*C45</f>
        <v>51664.259999999995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184</v>
      </c>
      <c r="B48" s="140"/>
      <c r="C48" s="140"/>
      <c r="D48" s="140"/>
      <c r="E48" s="141"/>
      <c r="F48" s="142">
        <f>F47*N48</f>
        <v>1239942.2399999998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JBz7ehbe2aPlSreciccArMPWB4EWC6O/35FupaN3aH1yCg235+FCScTs9usAcP2aTuhM8Q0lOMcrAfOQslpwg==" saltValue="LdoLBiCGzJOi8MClP5aC2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Consolidação!B15</f>
        <v xml:space="preserve">Analista de Suporte e Automação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Suporte e Automação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Consolidação!E15</f>
        <v>10500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6721.4217000000017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17221.421700000003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-630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17221.421700000003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17221.421700000003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Suporte e Automação </v>
      </c>
      <c r="B45" s="148"/>
      <c r="C45" s="105">
        <f>Consolidação!D15</f>
        <v>3</v>
      </c>
      <c r="D45" s="105">
        <f>Consolidação!C15</f>
        <v>176</v>
      </c>
      <c r="E45" s="84">
        <f>D19</f>
        <v>17221.421700000003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17221.419999999998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185</v>
      </c>
      <c r="B47" s="132"/>
      <c r="C47" s="132"/>
      <c r="D47" s="132"/>
      <c r="E47" s="133"/>
      <c r="F47" s="134">
        <f>F46*C45</f>
        <v>51664.259999999995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186</v>
      </c>
      <c r="B48" s="140"/>
      <c r="C48" s="140"/>
      <c r="D48" s="140"/>
      <c r="E48" s="141"/>
      <c r="F48" s="142">
        <f>F47*N48</f>
        <v>1239942.2399999998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lFTQ/glE7mJzcO4k4jw5P9v9ghpvY5OOUsb+Z9qElfkU0X6pOF5nTFTQeiM/HZ0OACaEHU9NhLFP90joYrmQw==" saltValue="8gR5aziwsBMtm0Cq7nGH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Consolidação!B16</f>
        <v xml:space="preserve">Analista de Rede e 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Rede e 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Consolidação!E16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Rede e Segurança </v>
      </c>
      <c r="B45" s="148"/>
      <c r="C45" s="105">
        <f>Consolidação!D16</f>
        <v>3</v>
      </c>
      <c r="D45" s="105">
        <f>Consolidação!C16</f>
        <v>176</v>
      </c>
      <c r="E45" s="103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187</v>
      </c>
      <c r="B47" s="132"/>
      <c r="C47" s="132"/>
      <c r="D47" s="132"/>
      <c r="E47" s="133"/>
      <c r="F47" s="134">
        <f>F46*C45</f>
        <v>39363.24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188</v>
      </c>
      <c r="B48" s="140"/>
      <c r="C48" s="140"/>
      <c r="D48" s="140"/>
      <c r="E48" s="141"/>
      <c r="F48" s="142">
        <f>F47*N48</f>
        <v>944717.76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8hxU/49xgewKV/9vUQE7MY91SFRyWLCXGkHftmXV7X7JVXJHJOJ7bXXc1yK0lF7JI+RqlBA1Z8jwDN7aJcmog==" saltValue="uX5aQEfhPDf5OkFZLo/SG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Consolidação!B17</f>
        <v xml:space="preserve">Arquiteto de Rede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Rede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28777.78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Consolidação!E17</f>
        <v>28777.78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18421.675711412005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47199.455711412003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-1726.6668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47199.455711412003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47199.455711412003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28777.78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Rede </v>
      </c>
      <c r="B45" s="148"/>
      <c r="C45" s="105">
        <f>Consolidação!D17</f>
        <v>9</v>
      </c>
      <c r="D45" s="105">
        <f>Consolidação!C17</f>
        <v>176</v>
      </c>
      <c r="E45" s="84">
        <f>D19</f>
        <v>47199.455711412003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47199.46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189</v>
      </c>
      <c r="B47" s="132"/>
      <c r="C47" s="132"/>
      <c r="D47" s="132"/>
      <c r="E47" s="133"/>
      <c r="F47" s="134">
        <f>F46*C45</f>
        <v>424795.14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190</v>
      </c>
      <c r="B48" s="140"/>
      <c r="C48" s="140"/>
      <c r="D48" s="140"/>
      <c r="E48" s="141"/>
      <c r="F48" s="142">
        <f>F47*N48</f>
        <v>10195083.359999999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T1j9DbCgJXWZKE0XEgnhraLcMLHQX4GAn7Hr9Wf92lIyc+THgRbcJKyjuk/PHDInGR14/F4v6DBPP7s+m3JaA==" saltValue="kagBvP9jTIUNiO2KTYGQ9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Consolidação!B18</f>
        <v xml:space="preserve">Analista de Monitoração e Observabilidade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Monitoração e Observabilidade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Consolidação!E18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Monitoração e Observabilidade </v>
      </c>
      <c r="B45" s="148"/>
      <c r="C45" s="105">
        <f>Consolidação!D18</f>
        <v>3</v>
      </c>
      <c r="D45" s="105">
        <f>Consolidação!C18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191</v>
      </c>
      <c r="B47" s="132"/>
      <c r="C47" s="132"/>
      <c r="D47" s="132"/>
      <c r="E47" s="133"/>
      <c r="F47" s="134">
        <f>F46*C45</f>
        <v>39363.24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192</v>
      </c>
      <c r="B48" s="140"/>
      <c r="C48" s="140"/>
      <c r="D48" s="140"/>
      <c r="E48" s="141"/>
      <c r="F48" s="142">
        <f>F47*N48</f>
        <v>944717.76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Y1lsc7ZlGKeIA/ubAaxrgtrFFOVi1MW+f0tyEcpfvk2sYn69oT8DmGT7EZGlrDyUppepmCXBYI2rNIuLjEoxQ==" saltValue="HPLx6lezrn/Pk4iSpgKCz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Consolidação!B19</f>
        <v xml:space="preserve">Arquiteto Cloud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Cloud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22712.880000000001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Consolidação!E19</f>
        <v>22712.880000000001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14539.318523952004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37252.198523952007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-1362.7728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37252.198523952007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37252.198523952007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22712.880000000001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Cloud </v>
      </c>
      <c r="B45" s="148"/>
      <c r="C45" s="105">
        <f>Consolidação!D19</f>
        <v>7</v>
      </c>
      <c r="D45" s="105">
        <f>Consolidação!C19</f>
        <v>176</v>
      </c>
      <c r="E45" s="84">
        <f>D19</f>
        <v>37252.198523952007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37252.199999999997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158</v>
      </c>
      <c r="B47" s="132"/>
      <c r="C47" s="132"/>
      <c r="D47" s="132"/>
      <c r="E47" s="133"/>
      <c r="F47" s="134">
        <f>F46*C45</f>
        <v>260765.39999999997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159</v>
      </c>
      <c r="B48" s="140"/>
      <c r="C48" s="140"/>
      <c r="D48" s="140"/>
      <c r="E48" s="141"/>
      <c r="F48" s="142">
        <f>F47*N48</f>
        <v>6258369.5999999996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16wrYFGVqYniInqiDC2eMIS73CmnMDfGyek6yWvvNZxGd9SbBFNEA+t1PvWWSlQ4EKstwr2JCi5DGbgbBZouA==" saltValue="yMXsAc90+9ZjaGWD7i5v4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Consolidação!B20</f>
        <v xml:space="preserve">Arquiteto de Software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Software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27500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Consolidação!E20</f>
        <v>27500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17603.723500000004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45103.723500000007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-1650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45103.723500000007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45103.723500000007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27500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Software </v>
      </c>
      <c r="B45" s="148"/>
      <c r="C45" s="105">
        <f>Consolidação!D20</f>
        <v>4</v>
      </c>
      <c r="D45" s="105">
        <f>Consolidação!C20</f>
        <v>176</v>
      </c>
      <c r="E45" s="103">
        <f>D19</f>
        <v>45103.723500000007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45103.72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160</v>
      </c>
      <c r="B47" s="132"/>
      <c r="C47" s="132"/>
      <c r="D47" s="132"/>
      <c r="E47" s="133"/>
      <c r="F47" s="134">
        <f>F46*C45</f>
        <v>180414.88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161</v>
      </c>
      <c r="B48" s="140"/>
      <c r="C48" s="140"/>
      <c r="D48" s="140"/>
      <c r="E48" s="141"/>
      <c r="F48" s="142">
        <f>F47*N48</f>
        <v>4329957.12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LXjWGGDILcX60gJ7LPuceMKU/R5nZJVQLcxYgzXrQ5BeTaEDvvCOKqbpSel1yrDinaJKi2j03P6RXX1Opr2Rw==" saltValue="lP12zhdLPwS8JpbaEhn90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F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Consolidação!B21</f>
        <v xml:space="preserve">Arquiteto de Banco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Banco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Consolidação!E21</f>
        <v>15000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9602.0310000000027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24602.031000000003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24602.031000000003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24602.031000000003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Banco de Dados </v>
      </c>
      <c r="B45" s="148"/>
      <c r="C45" s="105">
        <f>Consolidação!D21</f>
        <v>7</v>
      </c>
      <c r="D45" s="105">
        <f>Consolidação!C21</f>
        <v>176</v>
      </c>
      <c r="E45" s="84">
        <f>D19</f>
        <v>24602.031000000003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24602.03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162</v>
      </c>
      <c r="B47" s="132"/>
      <c r="C47" s="132"/>
      <c r="D47" s="132"/>
      <c r="E47" s="133"/>
      <c r="F47" s="134">
        <f>F46*C45</f>
        <v>172214.21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4133141.04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NQ0Tt61DReqgaUKJXSkL62K5hDkryXsKhOm2IprkmA05kcRTraN91aGpadE1+/vAseFFtMNiOr+XX/5XlkqxA==" saltValue="6UtuOcESn/J6NB2LH+8b8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Consolidação!B22</f>
        <v xml:space="preserve">Analista de Sistemas Operacionais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Sistemas Operacionais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Consolidação!E22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Sistemas Operacionais </v>
      </c>
      <c r="B45" s="148"/>
      <c r="C45" s="105">
        <f>Consolidação!D22</f>
        <v>3</v>
      </c>
      <c r="D45" s="105">
        <f>Consolidação!C22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164</v>
      </c>
      <c r="B47" s="132"/>
      <c r="C47" s="132"/>
      <c r="D47" s="132"/>
      <c r="E47" s="133"/>
      <c r="F47" s="134">
        <f>F46*C45</f>
        <v>59044.86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1417076.6400000001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qoy9xA7pItz3501rNI5QUtwA61T8+hZf7q8QBmFJ8++1VuE41Sf2UVHcq43z87k9ptocGMKoESfLw8H588sJQ==" saltValue="1sI+CwfNX6sqe9Bz42qqJ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Consolidação!B23</f>
        <v xml:space="preserve">Analista de Cybersegurança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Cybersegurança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14000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Consolidação!E23</f>
        <v>14000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8961.8956000000017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22961.895600000003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22961.895600000003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22961.895600000003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14000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Cybersegurança </v>
      </c>
      <c r="B45" s="148"/>
      <c r="C45" s="105">
        <f>Consolidação!D23</f>
        <v>32</v>
      </c>
      <c r="D45" s="105">
        <f>Consolidação!C23</f>
        <v>176</v>
      </c>
      <c r="E45" s="84">
        <f>D19</f>
        <v>22961.895600000003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22961.9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167</v>
      </c>
      <c r="B47" s="132"/>
      <c r="C47" s="132"/>
      <c r="D47" s="132"/>
      <c r="E47" s="133"/>
      <c r="F47" s="134">
        <f>F46*C45</f>
        <v>734780.8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168</v>
      </c>
      <c r="B48" s="140"/>
      <c r="C48" s="140"/>
      <c r="D48" s="140"/>
      <c r="E48" s="141"/>
      <c r="F48" s="142">
        <f>F47*N48</f>
        <v>17634739.200000003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ykjUM9t/z361NtxB6WmZ7KpcNzGMsSsIJWsksm8m0eos3vHM6PvanTHJASottXwRkvbBeQDmbAHudBmXnkH1g==" saltValue="VOJl9jfXQZNvwfjM/Os8w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Consolidação!B24</f>
        <v xml:space="preserve">Desenvolvedor Front-End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Front-End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13750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Consolidação!E24</f>
        <v>13750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8801.8617500000018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22551.861750000004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-825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22551.861750000004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22551.861750000004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13750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Front-End </v>
      </c>
      <c r="B45" s="148"/>
      <c r="C45" s="105">
        <f>Consolidação!D24</f>
        <v>3</v>
      </c>
      <c r="D45" s="105">
        <f>Consolidação!C24</f>
        <v>176</v>
      </c>
      <c r="E45" s="84">
        <f>D19</f>
        <v>22551.861750000004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22551.86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171</v>
      </c>
      <c r="B47" s="132"/>
      <c r="C47" s="132"/>
      <c r="D47" s="132"/>
      <c r="E47" s="133"/>
      <c r="F47" s="134">
        <f>F46*C45</f>
        <v>67655.58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172</v>
      </c>
      <c r="B48" s="140"/>
      <c r="C48" s="140"/>
      <c r="D48" s="140"/>
      <c r="E48" s="141"/>
      <c r="F48" s="142">
        <f>F47*N48</f>
        <v>1623733.92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0Uud0Di8TjxvgADc13Y1tK2VGmmiSVe6T0BQ1OWeFHtfaXMkgGNj4f42sK/U9CM3G1QrgP6+GuKFhyPxw/USw==" saltValue="llkDy6jHojj01wun4n8pE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Consolidação!B25</f>
        <v xml:space="preserve">Arquiteto de Infra de TI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Infra de TI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15468.75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Consolidação!E25</f>
        <v>15468.75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9902.0944687500014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25370.844468750001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-928.125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25370.844468750001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25370.844468750001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15468.75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Infra de TI </v>
      </c>
      <c r="B45" s="148"/>
      <c r="C45" s="105">
        <f>Consolidação!D25</f>
        <v>3</v>
      </c>
      <c r="D45" s="105">
        <f>Consolidação!C25</f>
        <v>176</v>
      </c>
      <c r="E45" s="84">
        <f>D19</f>
        <v>25370.844468750001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25370.84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173</v>
      </c>
      <c r="B47" s="132"/>
      <c r="C47" s="132"/>
      <c r="D47" s="132"/>
      <c r="E47" s="133"/>
      <c r="F47" s="134">
        <f>F46*C45</f>
        <v>76112.52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174</v>
      </c>
      <c r="B48" s="140"/>
      <c r="C48" s="140"/>
      <c r="D48" s="140"/>
      <c r="E48" s="141"/>
      <c r="F48" s="142">
        <f>F47*N48</f>
        <v>1826700.48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sUSekPnMhmZfx4fG88J0C+IO5IYFT+J128XeHhXIYPPbbUfy74xPObM5XjfP54kAzSAHd0FJDjyxoG+NaW5Pw==" saltValue="YVZyJwkRcn61CiFdQKsvn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Consolidação!B26</f>
        <v xml:space="preserve">Cientista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Cientista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21016.09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Consolidação!E26</f>
        <v>21016.09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13453.143178586002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34469.233178586001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-1260.9654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34469.233178586001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34469.233178586001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21016.09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Cientista de Dados </v>
      </c>
      <c r="B45" s="148"/>
      <c r="C45" s="105">
        <f>Consolidação!D26</f>
        <v>15</v>
      </c>
      <c r="D45" s="105">
        <f>Consolidação!C26</f>
        <v>176</v>
      </c>
      <c r="E45" s="84">
        <f>D19</f>
        <v>34469.233178586001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34469.230000000003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175</v>
      </c>
      <c r="B47" s="132"/>
      <c r="C47" s="132"/>
      <c r="D47" s="132"/>
      <c r="E47" s="133"/>
      <c r="F47" s="134">
        <f>F46*C45</f>
        <v>517038.45000000007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176</v>
      </c>
      <c r="B48" s="140"/>
      <c r="C48" s="140"/>
      <c r="D48" s="140"/>
      <c r="E48" s="141"/>
      <c r="F48" s="142">
        <f>F47*N48</f>
        <v>12408922.800000001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RgdSqBqBbSIXvS3wDi5UkyVZw6JQdVODAdhNUst/NcKtKeC4tflLBsPfQtn/joSMHOP4/TxxV/xyxrRSU6lRw==" saltValue="PPmJwNeT+QiCIer/lvEkb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Consolidação!B27</f>
        <v xml:space="preserve">Engenheiro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Consolidação!E27</f>
        <v>15000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9602.0310000000027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24602.031000000003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24602.031000000003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24602.031000000003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Dados </v>
      </c>
      <c r="B45" s="148"/>
      <c r="C45" s="105">
        <f>Consolidação!D27</f>
        <v>7</v>
      </c>
      <c r="D45" s="105">
        <f>Consolidação!C27</f>
        <v>176</v>
      </c>
      <c r="E45" s="84">
        <f>D19</f>
        <v>24602.031000000003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24602.03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177</v>
      </c>
      <c r="B47" s="132"/>
      <c r="C47" s="132"/>
      <c r="D47" s="132"/>
      <c r="E47" s="133"/>
      <c r="F47" s="134">
        <f>F46*C45</f>
        <v>172214.21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178</v>
      </c>
      <c r="B48" s="140"/>
      <c r="C48" s="140"/>
      <c r="D48" s="140"/>
      <c r="E48" s="141"/>
      <c r="F48" s="142">
        <f>F47*N48</f>
        <v>4133141.04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+4pcLlbADTY2xY6ijYbaD8EcGJ7jRgQaD/Xi/CLsxLvne1e9o6rRroLlVj32tTwsu/JkhIcWzxHJMQAvaGs+uA==" saltValue="c8Xhe9tAe+/rZXuH6vtA0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Consolidação!B28</f>
        <v xml:space="preserve">Gestão de Projetos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Gestão de Projetos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18326.72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Consolidação!E28</f>
        <v>18326.72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11731.582237888004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30058.302237888005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-1099.6032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30058.302237888005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30058.302237888005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18326.72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Gestão de Projetos </v>
      </c>
      <c r="B45" s="148"/>
      <c r="C45" s="105">
        <f>Consolidação!D28</f>
        <v>6</v>
      </c>
      <c r="D45" s="105">
        <f>Consolidação!C28</f>
        <v>176</v>
      </c>
      <c r="E45" s="84">
        <f>D19</f>
        <v>30058.302237888005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30058.3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179</v>
      </c>
      <c r="B47" s="132"/>
      <c r="C47" s="132"/>
      <c r="D47" s="132"/>
      <c r="E47" s="133"/>
      <c r="F47" s="134">
        <f>F46*C45</f>
        <v>180349.8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180</v>
      </c>
      <c r="B48" s="140"/>
      <c r="C48" s="140"/>
      <c r="D48" s="140"/>
      <c r="E48" s="141"/>
      <c r="F48" s="142">
        <f>F47*N48</f>
        <v>4328395.1999999993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BNw2mOK8m+77wWnnT4c2ekjKSxTxzdDNJo0Cwn8faYibpl03ycjEi0euro9Pw9iDgmag7HQH5BMoDDx/fv9Fw==" saltValue="DzQS2kREKue2v1HEpnbRn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Consolidação!B29</f>
        <v xml:space="preserve">Analista UX/UI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UX/UI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Consolidação!E29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UX/UI </v>
      </c>
      <c r="B45" s="148"/>
      <c r="C45" s="105">
        <f>Consolidação!D29</f>
        <v>3</v>
      </c>
      <c r="D45" s="105">
        <f>Consolidação!C29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165</v>
      </c>
      <c r="B47" s="132"/>
      <c r="C47" s="132"/>
      <c r="D47" s="132"/>
      <c r="E47" s="133"/>
      <c r="F47" s="134">
        <f>F46*C45</f>
        <v>59044.86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166</v>
      </c>
      <c r="B48" s="140"/>
      <c r="C48" s="140"/>
      <c r="D48" s="140"/>
      <c r="E48" s="141"/>
      <c r="F48" s="142">
        <f>F47*N48</f>
        <v>1417076.6400000001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0Rkm1yxMo4fl9/C9uxQ/M0F0uVUCaZ2NihSxU+1hZ34dbzL5snIHaUgukFVcRL+5/a6Fak4hXBmExcH9xjRwA==" saltValue="PxpysElgTnSO2AmlL2zZ2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33" zoomScale="106" zoomScaleNormal="106" workbookViewId="0">
      <selection activeCell="N46" sqref="N46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Consolidação!B30</f>
        <v xml:space="preserve">Analista de Teste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Teste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7734.38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Consolidação!E30</f>
        <v>7734.38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4951.0504350520014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12685.430435052001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-464.06279999999998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12685.430435052001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12685.430435052001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7734.38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Teste </v>
      </c>
      <c r="B45" s="148"/>
      <c r="C45" s="105">
        <f>Consolidação!D31</f>
        <v>3</v>
      </c>
      <c r="D45" s="105">
        <f>Consolidação!C30</f>
        <v>176</v>
      </c>
      <c r="E45" s="84">
        <f>D19</f>
        <v>12685.430435052001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12685.43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169</v>
      </c>
      <c r="B47" s="132"/>
      <c r="C47" s="132"/>
      <c r="D47" s="132"/>
      <c r="E47" s="133"/>
      <c r="F47" s="134">
        <f>F46*C45</f>
        <v>38056.29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170</v>
      </c>
      <c r="B48" s="140"/>
      <c r="C48" s="140"/>
      <c r="D48" s="140"/>
      <c r="E48" s="141"/>
      <c r="F48" s="142">
        <f>F47*N48</f>
        <v>913350.96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IiS4ShXo1zHI75hiVP5T8SXnTALz+b9/Z9dLhnKq1jmQuWTTY5z5U0xsKa2TOjZJGBU7j0qoyR5POtYhLsO3Q==" saltValue="9FgcYv21o3907UtoQRHSN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Consolidação!B31</f>
        <v xml:space="preserve">Engenheiro de IA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IA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13750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Consolidação!E31</f>
        <v>13750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8801.8617500000018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22551.861750000004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-825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22551.861750000004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22551.861750000004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13750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IA </v>
      </c>
      <c r="B45" s="148"/>
      <c r="C45" s="105">
        <f>Consolidação!D31</f>
        <v>3</v>
      </c>
      <c r="D45" s="105">
        <f>Consolidação!C31</f>
        <v>176</v>
      </c>
      <c r="E45" s="84">
        <f>D19</f>
        <v>22551.861750000004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22551.86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181</v>
      </c>
      <c r="B47" s="132"/>
      <c r="C47" s="132"/>
      <c r="D47" s="132"/>
      <c r="E47" s="133"/>
      <c r="F47" s="134">
        <f>F46*C45</f>
        <v>67655.58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182</v>
      </c>
      <c r="B48" s="140"/>
      <c r="C48" s="140"/>
      <c r="D48" s="140"/>
      <c r="E48" s="141"/>
      <c r="F48" s="142">
        <f>F47*N48</f>
        <v>1623733.92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xhZv1XNsr72dbxc5sJ13JbMWjfeuJSsQJyIXdCwnWkg0PaDFNFTbIiR+uk5s3OdMJp8jIcReGLCEIbxc68dFA==" saltValue="3B8m9IL56+94zmPs6DIJI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