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446C047D-08E5-4CF7-9F5F-D3776949ABD8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</sheets>
  <definedNames>
    <definedName name="_xlnm.Print_Area" localSheetId="0">Consolidação!$A$1:$J$23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0" l="1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0"/>
  <c r="F45" i="20" s="1"/>
  <c r="D45" i="23"/>
  <c r="F45" i="23" s="1"/>
  <c r="D45" i="21"/>
  <c r="F45" i="21" s="1"/>
  <c r="D45" i="11"/>
  <c r="F45" i="11" s="1"/>
  <c r="D45" i="10"/>
  <c r="F45" i="10" s="1"/>
  <c r="D45" i="9"/>
  <c r="F45" i="9" s="1"/>
  <c r="D45" i="8"/>
  <c r="F45" i="8" s="1"/>
  <c r="D45" i="6"/>
  <c r="F45" i="6" s="1"/>
  <c r="D45" i="5"/>
  <c r="F45" i="5" s="1"/>
  <c r="D45" i="4"/>
  <c r="F45" i="4" s="1"/>
  <c r="D45" i="3"/>
  <c r="F45" i="3" s="1"/>
  <c r="D45" i="2"/>
  <c r="F45" i="2" s="1"/>
  <c r="D45" i="1"/>
  <c r="F45" i="1" s="1"/>
  <c r="D7" i="20"/>
  <c r="D7" i="23"/>
  <c r="D7" i="21"/>
  <c r="D7" i="9"/>
  <c r="D7" i="8"/>
  <c r="D7" i="6"/>
  <c r="D7" i="5"/>
  <c r="D7" i="4"/>
  <c r="D7" i="3"/>
  <c r="D7" i="2"/>
  <c r="D15" i="20" l="1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0"/>
  <c r="J31" i="23"/>
  <c r="J31" i="21"/>
  <c r="J31" i="11"/>
  <c r="J31" i="9"/>
  <c r="J31" i="8"/>
  <c r="J31" i="5"/>
  <c r="J31" i="4"/>
  <c r="J31" i="3"/>
  <c r="J31" i="2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3" l="1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E9" i="2"/>
  <c r="J38" i="3"/>
  <c r="J39" i="3" s="1"/>
  <c r="J41" i="3" s="1"/>
  <c r="D10" i="3" s="1"/>
  <c r="J38" i="11"/>
  <c r="J39" i="11" s="1"/>
  <c r="J41" i="11" s="1"/>
  <c r="D10" i="11" s="1"/>
  <c r="J34" i="1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23"/>
  <c r="J39" i="23" s="1"/>
  <c r="J41" i="23" s="1"/>
  <c r="D10" i="23" s="1"/>
  <c r="E9" i="21"/>
  <c r="M27" i="21"/>
  <c r="M27" i="10"/>
  <c r="M27" i="6"/>
  <c r="M27" i="3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E9" i="23"/>
  <c r="E9" i="20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21" l="1"/>
  <c r="D13" i="21" s="1"/>
  <c r="E14" i="21" s="1"/>
  <c r="E15" i="21" s="1"/>
  <c r="D10" i="4"/>
  <c r="E10" i="4"/>
  <c r="D13" i="4" s="1"/>
  <c r="D10" i="2"/>
  <c r="E10" i="2"/>
  <c r="D13" i="2" s="1"/>
  <c r="E14" i="2" s="1"/>
  <c r="E15" i="2" s="1"/>
  <c r="E10" i="23"/>
  <c r="D13" i="23" s="1"/>
  <c r="E10" i="20"/>
  <c r="D13" i="20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3"/>
  <c r="E15" i="23" s="1"/>
  <c r="D16" i="21"/>
  <c r="E14" i="20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D16" i="23" l="1"/>
  <c r="E18" i="21"/>
  <c r="D17" i="21"/>
  <c r="E15" i="20"/>
  <c r="D16" i="20" s="1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21"/>
  <c r="D20" i="21" s="1"/>
  <c r="E18" i="23"/>
  <c r="D17" i="23"/>
  <c r="D17" i="20"/>
  <c r="E18" i="20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E45" i="4" l="1"/>
  <c r="E20" i="4"/>
  <c r="E45" i="21"/>
  <c r="E20" i="21"/>
  <c r="D19" i="8"/>
  <c r="E45" i="8" s="1"/>
  <c r="D19" i="5"/>
  <c r="D20" i="5" s="1"/>
  <c r="D19" i="3"/>
  <c r="D20" i="3" s="1"/>
  <c r="D19" i="23"/>
  <c r="D19" i="20"/>
  <c r="D19" i="11"/>
  <c r="D19" i="10"/>
  <c r="D19" i="9"/>
  <c r="D19" i="1"/>
  <c r="E20" i="1" s="1"/>
  <c r="D19" i="6"/>
  <c r="D20" i="2"/>
  <c r="E45" i="2"/>
  <c r="E20" i="2"/>
  <c r="F18" i="7" l="1"/>
  <c r="F46" i="21"/>
  <c r="F47" i="21" s="1"/>
  <c r="F14" i="7"/>
  <c r="F46" i="8"/>
  <c r="F47" i="8" s="1"/>
  <c r="F11" i="7"/>
  <c r="F46" i="4"/>
  <c r="F47" i="4" s="1"/>
  <c r="F9" i="7"/>
  <c r="F46" i="2"/>
  <c r="F47" i="2" s="1"/>
  <c r="E20" i="5"/>
  <c r="E45" i="5"/>
  <c r="E20" i="8"/>
  <c r="D20" i="8"/>
  <c r="E20" i="3"/>
  <c r="E45" i="3"/>
  <c r="E45" i="1"/>
  <c r="F8" i="7" s="1"/>
  <c r="D20" i="1"/>
  <c r="D20" i="23"/>
  <c r="E45" i="23"/>
  <c r="E20" i="23"/>
  <c r="E20" i="20"/>
  <c r="E45" i="20"/>
  <c r="D20" i="20"/>
  <c r="D20" i="11"/>
  <c r="E20" i="11"/>
  <c r="E45" i="11"/>
  <c r="D20" i="10"/>
  <c r="E45" i="10"/>
  <c r="E20" i="10"/>
  <c r="D20" i="9"/>
  <c r="E45" i="9"/>
  <c r="E20" i="9"/>
  <c r="E45" i="6"/>
  <c r="E20" i="6"/>
  <c r="D20" i="6"/>
  <c r="F19" i="7" l="1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3" l="1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D7" i="1" l="1"/>
  <c r="A45" i="1" s="1"/>
  <c r="M7" i="1" l="1"/>
  <c r="F47" i="1" l="1"/>
  <c r="F48" i="1" s="1"/>
  <c r="H8" i="7" s="1"/>
  <c r="H21" i="7" s="1"/>
  <c r="G8" i="7" l="1"/>
</calcChain>
</file>

<file path=xl/sharedStrings.xml><?xml version="1.0" encoding="utf-8"?>
<sst xmlns="http://schemas.openxmlformats.org/spreadsheetml/2006/main" count="1468" uniqueCount="174">
  <si>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</si>
  <si>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</si>
  <si>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</si>
  <si>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</si>
  <si>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</si>
  <si>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</si>
  <si>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</si>
  <si>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</si>
  <si>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</si>
  <si>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</si>
  <si>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</si>
  <si>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</si>
  <si>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</si>
  <si>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</si>
  <si>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</si>
  <si>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</si>
  <si>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</si>
  <si>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</si>
  <si>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</si>
  <si>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</si>
  <si>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</si>
  <si>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</si>
  <si>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</si>
  <si>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</si>
  <si>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</si>
  <si>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</si>
  <si>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</si>
  <si>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</si>
  <si>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</si>
  <si>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</si>
  <si>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</si>
  <si>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</si>
  <si>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</si>
  <si>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</si>
  <si>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</si>
  <si>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</si>
  <si>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</si>
  <si>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</si>
  <si>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</si>
  <si>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</si>
  <si>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</si>
  <si>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</si>
  <si>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</si>
  <si>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</si>
  <si>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</si>
  <si>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</si>
  <si>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</si>
  <si>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</si>
  <si>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</si>
  <si>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</si>
  <si>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</si>
  <si>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</si>
  <si>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</si>
  <si>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</si>
  <si>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</si>
  <si>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</si>
  <si>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</si>
  <si>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</si>
  <si>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</si>
  <si>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</si>
  <si>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</si>
  <si>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</si>
  <si>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</si>
  <si>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</si>
  <si>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</si>
  <si>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</si>
  <si>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</si>
  <si>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</si>
  <si>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</si>
  <si>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</si>
  <si>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</si>
  <si>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</si>
  <si>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</si>
  <si>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</si>
  <si>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</si>
  <si>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</si>
  <si>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</si>
  <si>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</si>
  <si>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</si>
  <si>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</si>
  <si>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</si>
  <si>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</si>
  <si>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</si>
  <si>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</si>
  <si>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</si>
  <si>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</si>
  <si>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</si>
  <si>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</si>
  <si>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</si>
  <si>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</si>
  <si>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</si>
  <si>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</si>
  <si>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</si>
  <si>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</si>
  <si>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</si>
  <si>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</si>
  <si>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</si>
  <si>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</si>
  <si>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</si>
  <si>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</si>
  <si>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</si>
  <si>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</si>
  <si>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</si>
  <si>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</si>
  <si>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</si>
  <si>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</si>
  <si>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</si>
  <si>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</si>
  <si>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</si>
  <si>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</si>
  <si>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</si>
  <si>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</si>
  <si>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</si>
  <si>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</si>
  <si>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</si>
  <si>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</si>
  <si>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</si>
  <si>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</si>
  <si>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</si>
  <si>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</si>
  <si>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</si>
  <si>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</si>
  <si>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</si>
  <si>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</si>
  <si>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</si>
  <si>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</si>
  <si>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</si>
  <si>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</si>
  <si>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</si>
  <si>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</si>
  <si>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</si>
  <si>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</si>
  <si>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</si>
  <si>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</si>
  <si>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</si>
  <si>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</si>
  <si>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</si>
  <si>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</si>
  <si>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</si>
  <si>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</si>
  <si>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</si>
  <si>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</si>
  <si>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</si>
  <si>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</si>
  <si>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</si>
  <si>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</si>
  <si>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</si>
  <si>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</si>
  <si>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</si>
  <si>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</si>
  <si>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</si>
  <si>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</si>
  <si>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</si>
  <si>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</si>
  <si>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</si>
  <si>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</si>
  <si>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</si>
  <si>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</si>
  <si>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</si>
  <si>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</si>
  <si>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</si>
  <si>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</si>
  <si>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</si>
  <si>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</si>
  <si>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</si>
  <si>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</si>
  <si>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</si>
  <si>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</si>
  <si>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Rede e Segurança </t>
  </si>
  <si>
    <t xml:space="preserve">Arquiteto de Rede </t>
  </si>
  <si>
    <t xml:space="preserve">Arquiteto Cloud </t>
  </si>
  <si>
    <t xml:space="preserve">Arquiteto de Banco de Dados </t>
  </si>
  <si>
    <t xml:space="preserve">Analista de Sistemas Operacionais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</si>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</sst>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25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6" t="s">
        <v>120</v>
      </c>
      <c r="B3" s="117"/>
      <c r="C3" s="117"/>
      <c r="D3" s="117"/>
      <c r="E3" s="117"/>
      <c r="F3" s="117"/>
      <c r="G3" s="117"/>
      <c r="H3" s="117"/>
      <c r="I3" s="118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9" t="s">
        <v>121</v>
      </c>
      <c r="B5" s="119"/>
      <c r="C5" s="119"/>
      <c r="D5" s="119"/>
      <c r="E5" s="119"/>
      <c r="F5" s="119"/>
      <c r="G5" s="119"/>
      <c r="H5" s="119"/>
      <c r="I5" s="119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146</v>
      </c>
      <c r="F7" s="98" t="s">
        <v>126</v>
      </c>
      <c r="G7" s="98" t="s">
        <v>127</v>
      </c>
      <c r="H7" s="120" t="s">
        <v>128</v>
      </c>
      <c r="I7" s="121"/>
    </row>
    <row r="8" spans="1:17" ht="15" customHeight="1" thickBot="1" x14ac:dyDescent="0.3">
      <c r="A8" s="99" t="s">
        <v>129</v>
      </c>
      <c r="B8" s="112" t="s">
        <v>161</v>
      </c>
      <c r="C8" s="267">
        <v>180</v>
      </c>
      <c r="D8" s="107">
        <v>2</v>
      </c>
      <c r="E8" s="108">
        <v>9000</v>
      </c>
      <c r="F8" s="102">
        <f>'POSTO 1'!$E$45</f>
        <v>14761.2186</v>
      </c>
      <c r="G8" s="102">
        <f>'POSTO 1'!$F$47</f>
        <v>29522.44</v>
      </c>
      <c r="H8" s="122">
        <f>'POSTO 1'!$F$48</f>
        <v>708538.55999999994</v>
      </c>
      <c r="I8" s="123"/>
    </row>
    <row r="9" spans="1:17" ht="15" customHeight="1" thickTop="1" thickBot="1" x14ac:dyDescent="0.3">
      <c r="A9" s="100" t="s">
        <v>130</v>
      </c>
      <c r="B9" s="113" t="s">
        <v>162</v>
      </c>
      <c r="C9" s="267">
        <v>180</v>
      </c>
      <c r="D9" s="109">
        <v>2</v>
      </c>
      <c r="E9" s="110">
        <v>10000</v>
      </c>
      <c r="F9" s="102">
        <f>'POSTO 2'!$E$45</f>
        <v>16401.353999999999</v>
      </c>
      <c r="G9" s="102">
        <f>'POSTO 2'!$F$47</f>
        <v>32802.699999999997</v>
      </c>
      <c r="H9" s="114">
        <f>'POSTO 2'!$F$48</f>
        <v>787264.79999999993</v>
      </c>
      <c r="I9" s="115"/>
    </row>
    <row r="10" spans="1:17" ht="15" customHeight="1" thickTop="1" thickBot="1" x14ac:dyDescent="0.3">
      <c r="A10" s="100" t="s">
        <v>131</v>
      </c>
      <c r="B10" s="113" t="s">
        <v>163</v>
      </c>
      <c r="C10" s="267">
        <v>180</v>
      </c>
      <c r="D10" s="109">
        <v>2</v>
      </c>
      <c r="E10" s="110">
        <v>9000</v>
      </c>
      <c r="F10" s="102">
        <f>'POSTO 3'!$E$45</f>
        <v>14761.2186</v>
      </c>
      <c r="G10" s="102">
        <f>'POSTO 3'!$F$47</f>
        <v>29522.44</v>
      </c>
      <c r="H10" s="114">
        <f>'POSTO 3'!$F$48</f>
        <v>708538.55999999994</v>
      </c>
      <c r="I10" s="115"/>
    </row>
    <row r="11" spans="1:17" ht="15" customHeight="1" thickTop="1" thickBot="1" x14ac:dyDescent="0.3">
      <c r="A11" s="100" t="s">
        <v>132</v>
      </c>
      <c r="B11" s="113" t="s">
        <v>164</v>
      </c>
      <c r="C11" s="267">
        <v>180</v>
      </c>
      <c r="D11" s="109">
        <v>4</v>
      </c>
      <c r="E11" s="110">
        <v>8000</v>
      </c>
      <c r="F11" s="102">
        <f>'POSTO 4'!$E$45</f>
        <v>13121.083200000001</v>
      </c>
      <c r="G11" s="102">
        <f>'POSTO 4'!$F$47</f>
        <v>52484.32</v>
      </c>
      <c r="H11" s="114">
        <f>'POSTO 4'!$F$48</f>
        <v>1259623.68</v>
      </c>
      <c r="I11" s="115"/>
    </row>
    <row r="12" spans="1:17" ht="15" customHeight="1" thickTop="1" thickBot="1" x14ac:dyDescent="0.3">
      <c r="A12" s="100" t="s">
        <v>133</v>
      </c>
      <c r="B12" s="113" t="s">
        <v>165</v>
      </c>
      <c r="C12" s="267">
        <v>180</v>
      </c>
      <c r="D12" s="109">
        <v>6</v>
      </c>
      <c r="E12" s="110">
        <v>10000</v>
      </c>
      <c r="F12" s="102">
        <f>'POSTO 5'!$E$45</f>
        <v>16401.353999999999</v>
      </c>
      <c r="G12" s="102">
        <f>'POSTO 5'!$F$47</f>
        <v>98408.099999999991</v>
      </c>
      <c r="H12" s="114">
        <f>'POSTO 5'!$F$48</f>
        <v>2361794.4</v>
      </c>
      <c r="I12" s="115"/>
    </row>
    <row r="13" spans="1:17" ht="15" customHeight="1" thickTop="1" thickBot="1" x14ac:dyDescent="0.3">
      <c r="A13" s="101" t="s">
        <v>134</v>
      </c>
      <c r="B13" s="113" t="s">
        <v>166</v>
      </c>
      <c r="C13" s="267">
        <v>180</v>
      </c>
      <c r="D13" s="109">
        <v>6</v>
      </c>
      <c r="E13" s="110">
        <v>11250</v>
      </c>
      <c r="F13" s="102">
        <f>'POSTO 6'!$E$45</f>
        <v>18451.523250000002</v>
      </c>
      <c r="G13" s="102">
        <f>'POSTO 6'!$F$47</f>
        <v>110709.12</v>
      </c>
      <c r="H13" s="114">
        <f>'POSTO 6'!$F$48</f>
        <v>2657018.8799999999</v>
      </c>
      <c r="I13" s="115"/>
    </row>
    <row r="14" spans="1:17" ht="15" customHeight="1" thickTop="1" thickBot="1" x14ac:dyDescent="0.3">
      <c r="A14" s="101" t="s">
        <v>135</v>
      </c>
      <c r="B14" s="113" t="s">
        <v>167</v>
      </c>
      <c r="C14" s="267">
        <v>180</v>
      </c>
      <c r="D14" s="109">
        <v>4</v>
      </c>
      <c r="E14" s="110">
        <v>8500</v>
      </c>
      <c r="F14" s="102">
        <f>'POSTO 7'!$E$45</f>
        <v>13941.150900000001</v>
      </c>
      <c r="G14" s="102">
        <f>'POSTO 7'!$F$47</f>
        <v>55764.6</v>
      </c>
      <c r="H14" s="114">
        <f>'POSTO 7'!$F$48</f>
        <v>1338350.3999999999</v>
      </c>
      <c r="I14" s="115"/>
    </row>
    <row r="15" spans="1:17" ht="15" customHeight="1" thickTop="1" thickBot="1" x14ac:dyDescent="0.3">
      <c r="A15" s="101" t="s">
        <v>136</v>
      </c>
      <c r="B15" s="113" t="s">
        <v>168</v>
      </c>
      <c r="C15" s="267">
        <v>180</v>
      </c>
      <c r="D15" s="109">
        <v>2</v>
      </c>
      <c r="E15" s="110">
        <v>5000</v>
      </c>
      <c r="F15" s="102">
        <f>'POSTO 8'!$E$45</f>
        <v>8200.6769999999997</v>
      </c>
      <c r="G15" s="102">
        <f>'POSTO 8'!$F$47</f>
        <v>16401.36</v>
      </c>
      <c r="H15" s="114">
        <f>'POSTO 8'!$F$48</f>
        <v>393632.64</v>
      </c>
      <c r="I15" s="115"/>
    </row>
    <row r="16" spans="1:17" ht="15" customHeight="1" thickTop="1" thickBot="1" x14ac:dyDescent="0.3">
      <c r="A16" s="101" t="s">
        <v>137</v>
      </c>
      <c r="B16" s="113" t="s">
        <v>169</v>
      </c>
      <c r="C16" s="267">
        <v>180</v>
      </c>
      <c r="D16" s="109">
        <v>2</v>
      </c>
      <c r="E16" s="110">
        <v>21666.67</v>
      </c>
      <c r="F16" s="102">
        <f>'POSTO 9'!$E$45</f>
        <v>35536.272467118004</v>
      </c>
      <c r="G16" s="102">
        <f>'POSTO 9'!$F$47</f>
        <v>71072.539999999994</v>
      </c>
      <c r="H16" s="114">
        <f>'POSTO 9'!$F$48</f>
        <v>1705740.96</v>
      </c>
      <c r="I16" s="115"/>
    </row>
    <row r="17" spans="1:10" ht="15" customHeight="1" thickTop="1" thickBot="1" x14ac:dyDescent="0.3">
      <c r="A17" s="101" t="s">
        <v>138</v>
      </c>
      <c r="B17" s="113" t="s">
        <v>170</v>
      </c>
      <c r="C17" s="267">
        <v>180</v>
      </c>
      <c r="D17" s="109">
        <v>2</v>
      </c>
      <c r="E17" s="110">
        <v>13500</v>
      </c>
      <c r="F17" s="102">
        <f>'POSTO 10'!$E$45</f>
        <v>22141.827900000004</v>
      </c>
      <c r="G17" s="102">
        <f>'POSTO 10'!$F$47</f>
        <v>44283.66</v>
      </c>
      <c r="H17" s="114">
        <f>'POSTO 10'!$F$48</f>
        <v>1062807.8400000001</v>
      </c>
      <c r="I17" s="115"/>
    </row>
    <row r="18" spans="1:10" ht="15" customHeight="1" thickTop="1" thickBot="1" x14ac:dyDescent="0.3">
      <c r="A18" s="101" t="s">
        <v>139</v>
      </c>
      <c r="B18" s="113" t="s">
        <v>171</v>
      </c>
      <c r="C18" s="267">
        <v>180</v>
      </c>
      <c r="D18" s="109">
        <v>2</v>
      </c>
      <c r="E18" s="110">
        <v>12000</v>
      </c>
      <c r="F18" s="102">
        <f>'POSTO 11'!$E$45</f>
        <v>19681.624800000001</v>
      </c>
      <c r="G18" s="102">
        <f>'POSTO 11'!$F$47</f>
        <v>39363.24</v>
      </c>
      <c r="H18" s="114">
        <f>'POSTO 11'!$F$48</f>
        <v>944717.76</v>
      </c>
      <c r="I18" s="115"/>
    </row>
    <row r="19" spans="1:10" ht="15" customHeight="1" thickTop="1" thickBot="1" x14ac:dyDescent="0.3">
      <c r="A19" s="101" t="s">
        <v>140</v>
      </c>
      <c r="B19" s="113" t="s">
        <v>172</v>
      </c>
      <c r="C19" s="267">
        <v>180</v>
      </c>
      <c r="D19" s="109">
        <v>2</v>
      </c>
      <c r="E19" s="110">
        <v>8000</v>
      </c>
      <c r="F19" s="102">
        <f>'POSTO 12'!$E$45</f>
        <v>13121.083200000001</v>
      </c>
      <c r="G19" s="102">
        <f>'POSTO 12'!$F$47</f>
        <v>26242.16</v>
      </c>
      <c r="H19" s="114">
        <f>'POSTO 12'!$F$48</f>
        <v>629811.84</v>
      </c>
      <c r="I19" s="115"/>
    </row>
    <row r="20" spans="1:10" ht="15" customHeight="1" thickTop="1" thickBot="1" x14ac:dyDescent="0.3">
      <c r="A20" s="101" t="s">
        <v>141</v>
      </c>
      <c r="B20" s="113" t="s">
        <v>173</v>
      </c>
      <c r="C20" s="267">
        <v>180</v>
      </c>
      <c r="D20" s="109">
        <v>12</v>
      </c>
      <c r="E20" s="110">
        <v>12000</v>
      </c>
      <c r="F20" s="102">
        <f>'POSTO 13'!$E$45</f>
        <v>19681.624800000001</v>
      </c>
      <c r="G20" s="102">
        <f>'POSTO 13'!$F$47</f>
        <v>236179.44</v>
      </c>
      <c r="H20" s="114">
        <f>'POSTO 13'!$F$48</f>
        <v>5668306.5600000005</v>
      </c>
      <c r="I20" s="115"/>
    </row>
    <row r="21" spans="1:10" ht="20.149999999999999" customHeight="1" thickTop="1" thickBot="1" x14ac:dyDescent="0.3">
      <c r="A21" s="124" t="s">
        <v>142</v>
      </c>
      <c r="B21" s="125"/>
      <c r="C21" s="125"/>
      <c r="D21" s="125"/>
      <c r="E21" s="125"/>
      <c r="F21" s="125"/>
      <c r="G21" s="126"/>
      <c r="H21" s="127">
        <f>ROUND(SUM(H8:I20),2)</f>
        <v>20226146.879999999</v>
      </c>
      <c r="I21" s="128"/>
    </row>
    <row r="22" spans="1:10" x14ac:dyDescent="0.25">
      <c r="A22" s="94"/>
      <c r="B22" s="94"/>
      <c r="C22" s="95"/>
      <c r="D22" s="94"/>
      <c r="E22" s="94"/>
      <c r="F22" s="94"/>
      <c r="G22" s="94"/>
      <c r="H22" s="94"/>
      <c r="I22" s="94"/>
    </row>
    <row r="23" spans="1:10" x14ac:dyDescent="0.25">
      <c r="A23" s="94"/>
      <c r="B23" s="94"/>
      <c r="C23" s="95"/>
      <c r="D23" s="94"/>
      <c r="E23" s="94"/>
      <c r="F23" s="94"/>
      <c r="G23" s="94"/>
      <c r="H23" s="94"/>
      <c r="I23" s="94"/>
      <c r="J23" s="90" t="s">
        <v>103</v>
      </c>
    </row>
    <row r="25" spans="1:10" x14ac:dyDescent="0.25">
      <c r="I25" s="88"/>
    </row>
  </sheetData>
  <sheetProtection algorithmName="SHA-512" hashValue="5FVrcaA4/lHgy31xh8TLIQUXrKwcFNBcFcEXk8d5Dwu0ygPmKrXn3QKgZr+ExsgkYNgdadmPvDCQQV5hRUt3GA==" saltValue="/dkboyL9X7fRwMSARZKJWg==" spinCount="100000" sheet="1" selectLockedCells="1"/>
  <mergeCells count="18">
    <mergeCell ref="A21:G21"/>
    <mergeCell ref="H21:I21"/>
    <mergeCell ref="H18:I18"/>
    <mergeCell ref="H19:I19"/>
    <mergeCell ref="H20:I20"/>
    <mergeCell ref="A3:I3"/>
    <mergeCell ref="A5:I5"/>
    <mergeCell ref="H7:I7"/>
    <mergeCell ref="H8:I8"/>
    <mergeCell ref="H9:I9"/>
    <mergeCell ref="H10:I10"/>
    <mergeCell ref="H14:I14"/>
    <mergeCell ref="H15:I15"/>
    <mergeCell ref="H16:I16"/>
    <mergeCell ref="H17:I17"/>
    <mergeCell ref="H11:I11"/>
    <mergeCell ref="H12:I12"/>
    <mergeCell ref="H13:I13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E7" zoomScaleNormal="10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Consolidação!B8</f>
        <v xml:space="preserve">Desenvolvedor Mainframe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Mainframe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9000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Consolidação!E8</f>
        <v>9000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160"/>
      <c r="J10" s="146" t="s">
        <v>11</v>
      </c>
      <c r="K10" s="147"/>
      <c r="L10" s="148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>
        <v>0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14761.2186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>
        <v>0</v>
      </c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>
        <v>0</v>
      </c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>
        <v>0</v>
      </c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-540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14761.2186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14761.2186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143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>
        <v>0</v>
      </c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>
        <v>0</v>
      </c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>
        <v>0</v>
      </c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207" t="s">
        <v>57</v>
      </c>
      <c r="D31" s="208"/>
      <c r="E31" s="49">
        <v>8.3299999999999999E-2</v>
      </c>
      <c r="F31" s="209" t="s">
        <v>58</v>
      </c>
      <c r="G31" s="210"/>
      <c r="H31" s="210"/>
      <c r="I31" s="207"/>
      <c r="J31" s="50"/>
      <c r="K31" s="51"/>
      <c r="L31" s="211" t="s">
        <v>59</v>
      </c>
      <c r="M31" s="212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/>
    </row>
    <row r="33" spans="1:16" ht="13" customHeight="1" thickBot="1" x14ac:dyDescent="0.3">
      <c r="A33" s="53" t="s">
        <v>64</v>
      </c>
      <c r="B33" s="54">
        <v>0.01</v>
      </c>
      <c r="C33" s="213" t="s">
        <v>65</v>
      </c>
      <c r="D33" s="215"/>
      <c r="E33" s="59"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/>
    </row>
    <row r="34" spans="1:16" ht="13" customHeight="1" thickBot="1" x14ac:dyDescent="0.3">
      <c r="A34" s="53" t="s">
        <v>68</v>
      </c>
      <c r="B34" s="54">
        <v>2E-3</v>
      </c>
      <c r="C34" s="215" t="s">
        <v>69</v>
      </c>
      <c r="D34" s="232"/>
      <c r="E34" s="61"/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236" t="s">
        <v>80</v>
      </c>
      <c r="D38" s="237"/>
      <c r="E38" s="69"/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Mainframe </v>
      </c>
      <c r="B45" s="259"/>
      <c r="C45" s="105">
        <f>Consolidação!D8</f>
        <v>2</v>
      </c>
      <c r="D45" s="105">
        <f>Consolidação!C8</f>
        <v>180</v>
      </c>
      <c r="E45" s="84">
        <f>D19</f>
        <v>14761.2186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14761.22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99</v>
      </c>
      <c r="B47" s="243"/>
      <c r="C47" s="243"/>
      <c r="D47" s="243"/>
      <c r="E47" s="244"/>
      <c r="F47" s="245">
        <f>F46*C45</f>
        <v>29522.44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101</v>
      </c>
      <c r="B48" s="251"/>
      <c r="C48" s="251"/>
      <c r="D48" s="251"/>
      <c r="E48" s="252"/>
      <c r="F48" s="253">
        <f>F47*N48</f>
        <v>708538.55999999994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IxX2qtfOSN5Dz9eexJFrIjLQM57Y86/tKcWvbZkI0rCbaw095yBTZUVi9WDHrYJhwD6gBXWEwRt5D2lXCBx7g==" saltValue="1jTVSU2Ml6Ym3yHX8D8o3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Consolidação!B9</f>
        <v xml:space="preserve">Desenvolvedor Full Stack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Full Stack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10000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Consolidação!E9</f>
        <v>10000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16401.353999999999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16401.353999999999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16401.353999999999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tr">
        <f>'POSTO 1'!J22</f>
        <v>2.G. Outros (Somatória dos Benefícios)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Full Stack </v>
      </c>
      <c r="B45" s="259"/>
      <c r="C45" s="105">
        <f>Consolidação!D9</f>
        <v>2</v>
      </c>
      <c r="D45" s="105">
        <f>Consolidação!C9</f>
        <v>180</v>
      </c>
      <c r="E45" s="84">
        <f>D19</f>
        <v>16401.353999999999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16401.349999999999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106</v>
      </c>
      <c r="B47" s="243"/>
      <c r="C47" s="243"/>
      <c r="D47" s="243"/>
      <c r="E47" s="244"/>
      <c r="F47" s="245">
        <f>F46*C45</f>
        <v>32802.699999999997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107</v>
      </c>
      <c r="B48" s="251"/>
      <c r="C48" s="251"/>
      <c r="D48" s="251"/>
      <c r="E48" s="252"/>
      <c r="F48" s="253">
        <f>F47*N48</f>
        <v>787264.79999999993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MBVEqkeMbzYOnmOmVU2beA7j5KV5EoS3KUvLgwmoePOHDEbWbNZiU4EjolYnADDiwjMYPPbWkytC4mkZ4DHrA==" saltValue="U5TDp26uPrs2zKsQOTdSv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Consolidação!B10</f>
        <v xml:space="preserve">Desenvolvedor de Aplicativos Móveis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de Aplicativos Móveis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9000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Consolidação!E10</f>
        <v>9000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14761.2186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-540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14761.2186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14761.2186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de Aplicativos Móveis </v>
      </c>
      <c r="B45" s="259"/>
      <c r="C45" s="105">
        <f>Consolidação!D10</f>
        <v>2</v>
      </c>
      <c r="D45" s="105">
        <f>Consolidação!C10</f>
        <v>180</v>
      </c>
      <c r="E45" s="84">
        <f>D19</f>
        <v>14761.2186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14761.22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109</v>
      </c>
      <c r="B47" s="243"/>
      <c r="C47" s="243"/>
      <c r="D47" s="243"/>
      <c r="E47" s="244"/>
      <c r="F47" s="245">
        <f>F46*C45</f>
        <v>29522.44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110</v>
      </c>
      <c r="B48" s="251"/>
      <c r="C48" s="251"/>
      <c r="D48" s="251"/>
      <c r="E48" s="252"/>
      <c r="F48" s="253">
        <f>F47*N48</f>
        <v>708538.55999999994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qDrjSn34QYKjG+yyAPYX0DEeh9m3CHh03ILROtgXh2A7AXqEXm1mAFuhyxEQi+URfBcY5OFO/mwldUQxyOsIg==" saltValue="PMiY/HV/e51S4BuPD97SV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Consolidação!B11</f>
        <v xml:space="preserve">Analista de Práticas Ágeis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Práticas Ágeis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8000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Consolidação!E11</f>
        <v>8000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 t="s">
        <v>145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13121.083200000001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13121.083200000001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13121.083200000001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Práticas Ágeis </v>
      </c>
      <c r="B45" s="259"/>
      <c r="C45" s="105">
        <f>Consolidação!D11</f>
        <v>4</v>
      </c>
      <c r="D45" s="105">
        <f>Consolidação!C11</f>
        <v>180</v>
      </c>
      <c r="E45" s="84">
        <f>D19</f>
        <v>13121.083200000001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13121.08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112</v>
      </c>
      <c r="B47" s="243"/>
      <c r="C47" s="243"/>
      <c r="D47" s="243"/>
      <c r="E47" s="244"/>
      <c r="F47" s="245">
        <f>F46*C45</f>
        <v>52484.32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113</v>
      </c>
      <c r="B48" s="251"/>
      <c r="C48" s="251"/>
      <c r="D48" s="251"/>
      <c r="E48" s="252"/>
      <c r="F48" s="253">
        <f>F47*N48</f>
        <v>1259623.68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iKvKRU+wO0e0l0Ya918ggIYRBqT+vgc8sQh8ImZ5/Qw6mgnbc1NYA55NS8NGEZ5z/GPpizHr+9ZCpH1Y5syVQ==" saltValue="GTck3G4ssP7KfE2tNObFl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Consolidação!B12</f>
        <v xml:space="preserve">Analista de Negócios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Negócios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10000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Consolidação!E12</f>
        <v>10000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16401.353999999999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16401.353999999999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16401.353999999999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Negócios </v>
      </c>
      <c r="B45" s="259"/>
      <c r="C45" s="105">
        <f>Consolidação!D12</f>
        <v>6</v>
      </c>
      <c r="D45" s="105">
        <f>Consolidação!C12</f>
        <v>180</v>
      </c>
      <c r="E45" s="84">
        <f>D19</f>
        <v>16401.353999999999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16401.349999999999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115</v>
      </c>
      <c r="B47" s="243"/>
      <c r="C47" s="243"/>
      <c r="D47" s="243"/>
      <c r="E47" s="244"/>
      <c r="F47" s="245">
        <f>F46*C45</f>
        <v>98408.099999999991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116</v>
      </c>
      <c r="B48" s="251"/>
      <c r="C48" s="251"/>
      <c r="D48" s="251"/>
      <c r="E48" s="252"/>
      <c r="F48" s="253">
        <f>F47*N48</f>
        <v>2361794.4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MphkqCRi+Pl/XvNHMTCgbT0+S14nJ7ZlhWwe/oUN60oJRxuJ/yHxJ9EOB2+okHytWDJB0n/s1hdtmIuuf0VuA==" saltValue="HtconxhOqJPHDqnr8IE0Q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Consolidação!B13</f>
        <v xml:space="preserve">Analista de Dados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Dados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11250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Consolidação!E13</f>
        <v>11250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7201.5232500000011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18451.523250000002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-675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18451.523250000002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18451.523250000002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11250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Dados </v>
      </c>
      <c r="B45" s="259"/>
      <c r="C45" s="105">
        <f>Consolidação!D13</f>
        <v>6</v>
      </c>
      <c r="D45" s="105">
        <f>Consolidação!C13</f>
        <v>180</v>
      </c>
      <c r="E45" s="84">
        <f>D19</f>
        <v>18451.523250000002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18451.52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118</v>
      </c>
      <c r="B47" s="243"/>
      <c r="C47" s="243"/>
      <c r="D47" s="243"/>
      <c r="E47" s="244"/>
      <c r="F47" s="245">
        <f>F46*C45</f>
        <v>110709.12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119</v>
      </c>
      <c r="B48" s="251"/>
      <c r="C48" s="251"/>
      <c r="D48" s="251"/>
      <c r="E48" s="252"/>
      <c r="F48" s="253">
        <f>F47*N48</f>
        <v>2657018.8799999999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dz+0etEn4aK21agOPVbYI9FTZHsiUqbdcbzRiFObpqt4sLJ0htrmOvNfcEXZNXWux2jbL1aMR/ht+Mke6ROSw==" saltValue="Q0y76INxW/VLJHN7kMxyM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Consolidação!B14</f>
        <v xml:space="preserve">Analista de Infraestrutura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Infraestrutura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8500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Consolidação!E14</f>
        <v>8500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5441.1509000000015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13941.150900000001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-510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13941.150900000001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13941.150900000001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Infraestrutura </v>
      </c>
      <c r="B45" s="259"/>
      <c r="C45" s="105">
        <f>Consolidação!D14</f>
        <v>4</v>
      </c>
      <c r="D45" s="105">
        <f>Consolidação!C14</f>
        <v>180</v>
      </c>
      <c r="E45" s="84">
        <f>D19</f>
        <v>13941.150900000001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13941.15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151</v>
      </c>
      <c r="B47" s="243"/>
      <c r="C47" s="243"/>
      <c r="D47" s="243"/>
      <c r="E47" s="244"/>
      <c r="F47" s="245">
        <f>F46*C45</f>
        <v>55764.6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152</v>
      </c>
      <c r="B48" s="251"/>
      <c r="C48" s="251"/>
      <c r="D48" s="251"/>
      <c r="E48" s="252"/>
      <c r="F48" s="253">
        <f>F47*N48</f>
        <v>1338350.3999999999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r/s7OW2TK8sHIbvt2bwLyRYHZhrDl+LiD6Gd3A1Iuw7nEr0f8ORczMX939XwCOgIfnH2FYNsbYczgOMfXwONA==" saltValue="6MWzJAeKVTd3ITJ9RyE/n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Consolidação!B15</f>
        <v xml:space="preserve">Analista de Rede e 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Rede e 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5000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Consolidação!E15</f>
        <v>5000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3200.6770000000006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8200.6769999999997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-300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8200.6769999999997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8200.6769999999997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Rede e Segurança </v>
      </c>
      <c r="B45" s="259"/>
      <c r="C45" s="105">
        <f>Consolidação!D15</f>
        <v>2</v>
      </c>
      <c r="D45" s="105">
        <f>Consolidação!C15</f>
        <v>180</v>
      </c>
      <c r="E45" s="84">
        <f>D19</f>
        <v>8200.6769999999997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8200.68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153</v>
      </c>
      <c r="B47" s="243"/>
      <c r="C47" s="243"/>
      <c r="D47" s="243"/>
      <c r="E47" s="244"/>
      <c r="F47" s="245">
        <f>F46*C45</f>
        <v>16401.36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154</v>
      </c>
      <c r="B48" s="251"/>
      <c r="C48" s="251"/>
      <c r="D48" s="251"/>
      <c r="E48" s="252"/>
      <c r="F48" s="253">
        <f>F47*N48</f>
        <v>393632.64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vC6eGRh67F9JNEmGQNfr2wKXqrZM9J/QXxUQTM0el4ZtlPndPqmezpoBqJ9KzjXKeSx2nbQsSvF6XHVL6SDHA==" saltValue="C9ymtGdlC64A+5L9lpn1q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Consolidação!B16</f>
        <v xml:space="preserve">Arquiteto de Rede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de Rede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21666.67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Consolidação!E16</f>
        <v>21666.67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13869.602467118002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35536.272467118004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-1300.0001999999999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35536.272467118004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35536.272467118004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21666.67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de Rede </v>
      </c>
      <c r="B45" s="259"/>
      <c r="C45" s="105">
        <f>Consolidação!D16</f>
        <v>2</v>
      </c>
      <c r="D45" s="105">
        <f>Consolidação!C16</f>
        <v>180</v>
      </c>
      <c r="E45" s="103">
        <f>D19</f>
        <v>35536.272467118004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35536.269999999997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155</v>
      </c>
      <c r="B47" s="243"/>
      <c r="C47" s="243"/>
      <c r="D47" s="243"/>
      <c r="E47" s="244"/>
      <c r="F47" s="245">
        <f>F46*C45</f>
        <v>71072.539999999994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156</v>
      </c>
      <c r="B48" s="251"/>
      <c r="C48" s="251"/>
      <c r="D48" s="251"/>
      <c r="E48" s="252"/>
      <c r="F48" s="253">
        <f>F47*N48</f>
        <v>1705740.96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a7jadGsGgvz0yH9+hlMlP1607AR0W8wR72LX9KHe8yXUgBv6VcK74hjSb9DbZ2q9Awc+TKEgxKwAfzZI43Osg==" saltValue="xN/gGQkVI59K8WOFoXmuH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Consolidação!B17</f>
        <v xml:space="preserve">Arquiteto Cloud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Cloud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13500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Consolidação!E17</f>
        <v>13500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8641.827900000002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22141.827900000004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-810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22141.827900000004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22141.827900000004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13500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Cloud </v>
      </c>
      <c r="B45" s="259"/>
      <c r="C45" s="105">
        <f>Consolidação!D17</f>
        <v>2</v>
      </c>
      <c r="D45" s="105">
        <f>Consolidação!C17</f>
        <v>180</v>
      </c>
      <c r="E45" s="84">
        <f>D19</f>
        <v>22141.827900000004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22141.83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157</v>
      </c>
      <c r="B47" s="243"/>
      <c r="C47" s="243"/>
      <c r="D47" s="243"/>
      <c r="E47" s="244"/>
      <c r="F47" s="245">
        <f>F46*C45</f>
        <v>44283.66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158</v>
      </c>
      <c r="B48" s="251"/>
      <c r="C48" s="251"/>
      <c r="D48" s="251"/>
      <c r="E48" s="252"/>
      <c r="F48" s="253">
        <f>F47*N48</f>
        <v>1062807.8400000001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q32FtF3zl9/yIeoeH6fIwl/aDdbITOC6xS2KDhKOuIjkazT4ILRajVx//hecfR888RI2HpZ81eA4J+qGxiVRg==" saltValue="J7pBEAQ0bRG8m25sIJmkD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Consolidação!B18</f>
        <v xml:space="preserve">Arquiteto de Banco de Dados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de Banco de Dados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12000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Consolidação!E18</f>
        <v>12000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19681.624800000001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19681.624800000001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19681.624800000001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de Banco de Dados </v>
      </c>
      <c r="B45" s="259"/>
      <c r="C45" s="105">
        <f>Consolidação!D18</f>
        <v>2</v>
      </c>
      <c r="D45" s="105">
        <f>Consolidação!C18</f>
        <v>180</v>
      </c>
      <c r="E45" s="84">
        <f>D19</f>
        <v>19681.624800000001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19681.62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159</v>
      </c>
      <c r="B47" s="243"/>
      <c r="C47" s="243"/>
      <c r="D47" s="243"/>
      <c r="E47" s="244"/>
      <c r="F47" s="245">
        <f>F46*C45</f>
        <v>39363.24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160</v>
      </c>
      <c r="B48" s="251"/>
      <c r="C48" s="251"/>
      <c r="D48" s="251"/>
      <c r="E48" s="252"/>
      <c r="F48" s="253">
        <f>F47*N48</f>
        <v>944717.76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gYsFHf0rV4RQ/h7bhhiZdTuCbcwB4afwZQhSyQISz/SrooakUgWrsW3t9xOLwds7d1EFyg4vGXG48HZZcDKjA==" saltValue="mYdzGHOY41zzqBEbSi7dj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Consolidação!B19</f>
        <v xml:space="preserve">Analista de Sistemas Operacionais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Sistemas Operacionais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8000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Consolidação!E19</f>
        <v>8000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13121.083200000001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13121.083200000001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13121.083200000001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Sistemas Operacionais </v>
      </c>
      <c r="B45" s="259"/>
      <c r="C45" s="105">
        <f>Consolidação!D19</f>
        <v>2</v>
      </c>
      <c r="D45" s="105">
        <f>Consolidação!C19</f>
        <v>180</v>
      </c>
      <c r="E45" s="84">
        <f>D19</f>
        <v>13121.083200000001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13121.08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147</v>
      </c>
      <c r="B47" s="243"/>
      <c r="C47" s="243"/>
      <c r="D47" s="243"/>
      <c r="E47" s="244"/>
      <c r="F47" s="245">
        <f>F46*C45</f>
        <v>26242.16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148</v>
      </c>
      <c r="B48" s="251"/>
      <c r="C48" s="251"/>
      <c r="D48" s="251"/>
      <c r="E48" s="252"/>
      <c r="F48" s="253">
        <f>F47*N48</f>
        <v>629811.84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ioi0egIi7FHIzO0kCSwypTKuG5LF2DzB39dqdVIwgKZF62FguDoWY9zV9koTub/FJukuFwKBJX5MMnlwlqbmQ==" saltValue="+2eCw+16o/QRyZuACQ0/V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Consolidação!B20</f>
        <v xml:space="preserve">Analista de Cybersegurança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Cybersegurança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12000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Consolidação!E20</f>
        <v>12000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19681.624800000001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-720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19681.624800000001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19681.624800000001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12000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Cybersegurança </v>
      </c>
      <c r="B45" s="259"/>
      <c r="C45" s="105">
        <f>Consolidação!D20</f>
        <v>12</v>
      </c>
      <c r="D45" s="105">
        <f>Consolidação!C20</f>
        <v>180</v>
      </c>
      <c r="E45" s="103">
        <f>D19</f>
        <v>19681.624800000001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19681.62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149</v>
      </c>
      <c r="B47" s="243"/>
      <c r="C47" s="243"/>
      <c r="D47" s="243"/>
      <c r="E47" s="244"/>
      <c r="F47" s="245">
        <f>F46*C45</f>
        <v>236179.44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150</v>
      </c>
      <c r="B48" s="251"/>
      <c r="C48" s="251"/>
      <c r="D48" s="251"/>
      <c r="E48" s="252"/>
      <c r="F48" s="253">
        <f>F47*N48</f>
        <v>5668306.5600000005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l3VMtfW+0b4LxciD1xryUnpe0VRsocKCMuH7RbtlsZemU8u4+qHSJxKjLbMh7Xlw4H57O3l3qNyJZuiIZOI2Q==" saltValue="49ZU+rT5WNqirkaoCsZPR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2024-05-08T21:04:44Z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