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rolim\Downloads\"/>
    </mc:Choice>
  </mc:AlternateContent>
  <xr:revisionPtr revIDLastSave="0" documentId="13_ncr:1_{A2172771-F288-4A8B-9737-8F2C157ACABD}" xr6:coauthVersionLast="47" xr6:coauthVersionMax="47" xr10:uidLastSave="{00000000-0000-0000-0000-000000000000}"/>
  <bookViews>
    <workbookView xWindow="-120" yWindow="-120" windowWidth="29040" windowHeight="15840" tabRatio="872" activeTab="5" xr2:uid="{E75A97EA-5104-4B4F-9A77-E6C88B45E850}"/>
  </bookViews>
  <sheets>
    <sheet name="POSTO 4" sheetId="4" r:id="rId1"/>
    <sheet name="POSTO 5" sheetId="5" r:id="rId2"/>
    <sheet name="POSTO 6" sheetId="6" r:id="rId3"/>
    <sheet name="POSTO 7" sheetId="8" r:id="rId4"/>
    <sheet name="POSTO 16" sheetId="18" r:id="rId5"/>
    <sheet name="Consolidação" sheetId="7" r:id="rId6"/>
  </sheets>
  <definedNames>
    <definedName name="_xlnm.Print_Area" localSheetId="5">Consolidação!$A$1:$I$15</definedName>
    <definedName name="_xlnm.Print_Area" localSheetId="4">'POSTO 16'!$A$1:$S$51</definedName>
    <definedName name="_xlnm.Print_Area" localSheetId="0">'POSTO 4'!$A$1:$S$51</definedName>
    <definedName name="_xlnm.Print_Area" localSheetId="1">'POSTO 5'!$A$1:$S$51</definedName>
    <definedName name="_xlnm.Print_Area" localSheetId="2">'POSTO 6'!$A$1:$S$51</definedName>
    <definedName name="_xlnm.Print_Area" localSheetId="3">'POSTO 7'!$A$1:$S$51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7" l="1"/>
  <c r="F12" i="7"/>
  <c r="E12" i="7"/>
  <c r="D12" i="7"/>
  <c r="C12" i="7"/>
  <c r="G11" i="7"/>
  <c r="F11" i="7"/>
  <c r="E11" i="7"/>
  <c r="D11" i="7"/>
  <c r="C11" i="7"/>
  <c r="G10" i="7"/>
  <c r="F10" i="7"/>
  <c r="E10" i="7"/>
  <c r="D10" i="7"/>
  <c r="C10" i="7"/>
  <c r="G9" i="7"/>
  <c r="F9" i="7"/>
  <c r="E9" i="7"/>
  <c r="D9" i="7"/>
  <c r="C9" i="7"/>
  <c r="G8" i="7"/>
  <c r="F8" i="7"/>
  <c r="E8" i="7"/>
  <c r="D8" i="7"/>
  <c r="C8" i="7"/>
  <c r="F46" i="18"/>
  <c r="F47" i="18" s="1"/>
  <c r="F48" i="18" s="1"/>
  <c r="A45" i="18"/>
  <c r="E39" i="18"/>
  <c r="B39" i="18"/>
  <c r="J38" i="18"/>
  <c r="J39" i="18" s="1"/>
  <c r="J41" i="18" s="1"/>
  <c r="D10" i="18" s="1"/>
  <c r="N35" i="18"/>
  <c r="D18" i="18" s="1"/>
  <c r="J34" i="18"/>
  <c r="J33" i="18"/>
  <c r="J32" i="18"/>
  <c r="R16" i="18"/>
  <c r="N16" i="18"/>
  <c r="E12" i="18"/>
  <c r="N11" i="18"/>
  <c r="E9" i="18" s="1"/>
  <c r="E11" i="18"/>
  <c r="N10" i="18"/>
  <c r="M27" i="18" s="1"/>
  <c r="M7" i="18"/>
  <c r="F46" i="8"/>
  <c r="F47" i="8" s="1"/>
  <c r="F48" i="8" s="1"/>
  <c r="A45" i="8"/>
  <c r="E39" i="8"/>
  <c r="B39" i="8"/>
  <c r="J38" i="8" s="1"/>
  <c r="J39" i="8" s="1"/>
  <c r="N35" i="8"/>
  <c r="J33" i="8"/>
  <c r="J32" i="8"/>
  <c r="J34" i="8" s="1"/>
  <c r="D18" i="8"/>
  <c r="R16" i="8"/>
  <c r="N16" i="8"/>
  <c r="E11" i="8" s="1"/>
  <c r="E12" i="8"/>
  <c r="N11" i="8"/>
  <c r="N10" i="8"/>
  <c r="E9" i="8" s="1"/>
  <c r="M7" i="8"/>
  <c r="F46" i="6"/>
  <c r="F47" i="6" s="1"/>
  <c r="A45" i="6"/>
  <c r="E39" i="6"/>
  <c r="B39" i="6"/>
  <c r="N35" i="6"/>
  <c r="J34" i="6"/>
  <c r="J33" i="6"/>
  <c r="J32" i="6"/>
  <c r="D18" i="6"/>
  <c r="R16" i="6"/>
  <c r="N16" i="6"/>
  <c r="E11" i="6" s="1"/>
  <c r="E12" i="6"/>
  <c r="N11" i="6"/>
  <c r="N10" i="6"/>
  <c r="M27" i="6" s="1"/>
  <c r="M7" i="6"/>
  <c r="F46" i="5"/>
  <c r="F47" i="5" s="1"/>
  <c r="A45" i="5"/>
  <c r="E39" i="5"/>
  <c r="B39" i="5"/>
  <c r="J38" i="5" s="1"/>
  <c r="J39" i="5" s="1"/>
  <c r="N35" i="5"/>
  <c r="J33" i="5"/>
  <c r="J34" i="5" s="1"/>
  <c r="J32" i="5"/>
  <c r="D18" i="5"/>
  <c r="R16" i="5"/>
  <c r="N16" i="5"/>
  <c r="E11" i="5" s="1"/>
  <c r="E12" i="5"/>
  <c r="N11" i="5"/>
  <c r="N10" i="5"/>
  <c r="E9" i="5" s="1"/>
  <c r="M7" i="5"/>
  <c r="F47" i="4"/>
  <c r="F48" i="4" s="1"/>
  <c r="F46" i="4"/>
  <c r="A45" i="4"/>
  <c r="E39" i="4"/>
  <c r="B39" i="4"/>
  <c r="J38" i="4"/>
  <c r="J39" i="4" s="1"/>
  <c r="N35" i="4"/>
  <c r="J33" i="4"/>
  <c r="J32" i="4"/>
  <c r="J34" i="4" s="1"/>
  <c r="J41" i="4" s="1"/>
  <c r="D10" i="4" s="1"/>
  <c r="D18" i="4"/>
  <c r="R16" i="4"/>
  <c r="N16" i="4" s="1"/>
  <c r="E11" i="4" s="1"/>
  <c r="E12" i="4"/>
  <c r="N11" i="4"/>
  <c r="N10" i="4"/>
  <c r="E9" i="4"/>
  <c r="M7" i="4"/>
  <c r="E10" i="18" l="1"/>
  <c r="D13" i="18" s="1"/>
  <c r="M27" i="8"/>
  <c r="J41" i="8"/>
  <c r="D10" i="8" s="1"/>
  <c r="F48" i="5"/>
  <c r="E10" i="4"/>
  <c r="D13" i="4" s="1"/>
  <c r="M27" i="4"/>
  <c r="F48" i="6"/>
  <c r="M27" i="5"/>
  <c r="E9" i="6"/>
  <c r="J38" i="6"/>
  <c r="J39" i="6" s="1"/>
  <c r="J41" i="6" s="1"/>
  <c r="D10" i="6" s="1"/>
  <c r="J41" i="5"/>
  <c r="D10" i="5" s="1"/>
  <c r="E14" i="18" l="1"/>
  <c r="E10" i="8"/>
  <c r="D13" i="8" s="1"/>
  <c r="E14" i="4"/>
  <c r="E15" i="4"/>
  <c r="E10" i="6"/>
  <c r="D13" i="6"/>
  <c r="E10" i="5"/>
  <c r="D13" i="5" s="1"/>
  <c r="E15" i="18" l="1"/>
  <c r="D16" i="18" s="1"/>
  <c r="E14" i="8"/>
  <c r="E15" i="8"/>
  <c r="E15" i="6"/>
  <c r="E14" i="6"/>
  <c r="D16" i="4"/>
  <c r="E15" i="5"/>
  <c r="E14" i="5"/>
  <c r="E18" i="18" l="1"/>
  <c r="D17" i="18"/>
  <c r="D19" i="18" s="1"/>
  <c r="D16" i="8"/>
  <c r="E18" i="4"/>
  <c r="D17" i="4"/>
  <c r="D19" i="4" s="1"/>
  <c r="D16" i="5"/>
  <c r="D16" i="6"/>
  <c r="E20" i="18" l="1"/>
  <c r="D20" i="18"/>
  <c r="E45" i="18"/>
  <c r="E18" i="8"/>
  <c r="D17" i="8"/>
  <c r="D19" i="8" s="1"/>
  <c r="D20" i="4"/>
  <c r="E20" i="4"/>
  <c r="E45" i="4"/>
  <c r="D17" i="6"/>
  <c r="E18" i="6"/>
  <c r="E18" i="5"/>
  <c r="D17" i="5"/>
  <c r="D19" i="5" s="1"/>
  <c r="E45" i="8" l="1"/>
  <c r="D20" i="8"/>
  <c r="E20" i="8"/>
  <c r="D19" i="6"/>
  <c r="D20" i="5"/>
  <c r="E45" i="5"/>
  <c r="E20" i="5"/>
  <c r="E45" i="6" l="1"/>
  <c r="E20" i="6"/>
  <c r="D20" i="6"/>
  <c r="G13" i="7" l="1"/>
</calcChain>
</file>

<file path=xl/sharedStrings.xml><?xml version="1.0" encoding="utf-8"?>
<sst xmlns="http://schemas.openxmlformats.org/spreadsheetml/2006/main" count="571" uniqueCount="132">
  <si>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</si>
  <si>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</si>
  <si>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</si>
  <si>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</si>
  <si>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</si>
  <si>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</si>
  <si>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</si>
  <si>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</si>
  <si>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</si>
  <si>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</si>
  <si>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</si>
  <si>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</si>
  <si>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</si>
  <si>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</si>
  <si>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</si>
  <si>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</si>
  <si>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</si>
  <si>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</si>
  <si>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</si>
  <si>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</si>
  <si>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</si>
  <si>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</si>
  <si>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</si>
  <si>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</si>
  <si>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</si>
  <si>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</si>
  <si>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</si>
  <si>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</si>
  <si>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</si>
  <si>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</si>
  <si>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</si>
  <si>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</si>
  <si>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</si>
  <si>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</si>
  <si>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</si>
  <si>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</si>
  <si>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</si>
  <si>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</si>
  <si>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</si>
  <si>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(especificar)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</si>
  <si>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</si>
  <si>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</si>
  <si>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</si>
  <si>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</si>
  <si>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</si>
  <si>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</si>
  <si>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</si>
  <si>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</si>
  <si>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</si>
  <si>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</si>
  <si>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</si>
  <si>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</si>
  <si>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</si>
  <si>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</si>
  <si>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</si>
  <si>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</si>
  <si>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</si>
  <si>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</si>
  <si>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</si>
  <si>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</si>
  <si>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</si>
  <si>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</si>
  <si>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</si>
  <si>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</si>
  <si>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</si>
  <si>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</si>
  <si>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</si>
  <si>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</si>
  <si>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</si>
  <si>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</si>
  <si>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Outros (especificar)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</si>
  <si>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</si>
  <si>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</si>
  <si>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</si>
  <si>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</si>
  <si>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</si>
  <si>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</si>
  <si>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</si>
  <si>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</si>
  <si>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</si>
  <si>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</si>
  <si>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</si>
  <si>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</si>
  <si>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</si>
  <si>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</si>
  <si>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</si>
  <si>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</si>
  <si>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</si>
  <si>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</si>
  <si>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</si>
  <si>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</si>
  <si>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</si>
  <si>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</si>
  <si>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</si>
  <si>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</si>
  <si>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</si>
  <si>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</si>
  <si>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</si>
  <si>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</si>
  <si>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Município / UF</t>
  </si>
  <si>
    <t>Nº de meses de execução contratual</t>
  </si>
  <si>
    <t>Versão: 0</t>
  </si>
  <si>
    <t>OBS: SOMENTE PREENCHER OS CAMPOS DESTACADOS DE AMARELO.</t>
  </si>
  <si>
    <t>FQ415-023 - PLANILHA DE CUSTOS E FORMAÇÃO DE PREÇOS SEM AVISO PRÉVIO - LEI DA ESTATAIS - POSTO 4</t>
  </si>
  <si>
    <t>Valor mensal do Posto 4</t>
  </si>
  <si>
    <t>Valor total do Posto 4</t>
  </si>
  <si>
    <t>FQ415-023 - PLANILHA DE CUSTOS E FORMAÇÃO DE PREÇOS SEM AVISO PRÉVIO - LEI DA ESTATAIS - POSTO 5</t>
  </si>
  <si>
    <t>Valor mensal do Posto 5</t>
  </si>
  <si>
    <t>Valor total do Posto 5</t>
  </si>
  <si>
    <t>FQ415-023 - PLANILHA DE CUSTOS E FORMAÇÃO DE PREÇOS SEM AVISO PRÉVIO - LEI DA ESTATAIS - POSTO 6</t>
  </si>
  <si>
    <t>Valor mensal do Posto 6</t>
  </si>
  <si>
    <t>Valor total do Posto 6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</si>
  <si>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</si>
  <si>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</si>
  <si>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</si>
  <si>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</si>
  <si>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</si>
  <si>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</si>
  <si>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</si>
  <si>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</si>
  <si>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</si>
  <si>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4</t>
  </si>
  <si>
    <t>Posto 5</t>
  </si>
  <si>
    <t>Posto 6</t>
  </si>
  <si>
    <t>Posto 7</t>
  </si>
  <si>
    <t>Posto 16</t>
  </si>
  <si>
    <t>VALOR GLOBAL</t>
  </si>
  <si>
    <t>Analista de Práticas Ágeis</t>
  </si>
  <si>
    <t>Analista de Negócios</t>
  </si>
  <si>
    <t>Analista de Dados</t>
  </si>
  <si>
    <t>Analista de Infraestrutura</t>
  </si>
  <si>
    <t>Analista de Cybersegurança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</si>
</sst>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9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164" fontId="1" fillId="2" borderId="22" xfId="3" applyFont="1" applyFill="1" applyBorder="1" applyAlignment="1" applyProtection="1">
      <alignment horizontal="right" vertical="center" wrapText="1"/>
      <protection locked="0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0" fontId="1" fillId="2" borderId="43" xfId="1" applyFill="1" applyBorder="1" applyAlignment="1" applyProtection="1">
      <alignment horizontal="center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0" fontId="1" fillId="2" borderId="62" xfId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6" fillId="2" borderId="69" xfId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26" xfId="1" applyBorder="1" applyAlignment="1">
      <alignment horizontal="left" vertical="center"/>
    </xf>
    <xf numFmtId="0" fontId="1" fillId="0" borderId="72" xfId="1" applyBorder="1" applyAlignment="1">
      <alignment horizontal="left" vertical="center"/>
    </xf>
    <xf numFmtId="0" fontId="1" fillId="0" borderId="47" xfId="3" applyNumberFormat="1" applyFont="1" applyBorder="1" applyAlignment="1" applyProtection="1">
      <alignment horizontal="center" vertical="center"/>
    </xf>
    <xf numFmtId="166" fontId="1" fillId="0" borderId="47" xfId="3" applyNumberFormat="1" applyFont="1" applyFill="1" applyBorder="1" applyAlignment="1" applyProtection="1">
      <alignment horizontal="left" vertical="center"/>
    </xf>
    <xf numFmtId="0" fontId="16" fillId="0" borderId="35" xfId="0" applyFont="1" applyBorder="1" applyAlignment="1">
      <alignment vertical="center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2" borderId="62" xfId="3" applyNumberFormat="1" applyFont="1" applyFill="1" applyBorder="1" applyAlignment="1" applyProtection="1">
      <alignment horizontal="center" vertical="center"/>
      <protection locked="0"/>
    </xf>
    <xf numFmtId="0" fontId="1" fillId="2" borderId="31" xfId="3" applyNumberFormat="1" applyFont="1" applyFill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0" fontId="14" fillId="0" borderId="75" xfId="1" applyFont="1" applyBorder="1" applyAlignment="1">
      <alignment horizontal="right" vertical="center"/>
    </xf>
    <xf numFmtId="164" fontId="6" fillId="0" borderId="76" xfId="3" applyFont="1" applyBorder="1" applyAlignment="1" applyProtection="1">
      <alignment horizontal="center" vertical="center"/>
    </xf>
    <xf numFmtId="164" fontId="6" fillId="0" borderId="77" xfId="3" applyFont="1" applyBorder="1" applyAlignment="1" applyProtection="1">
      <alignment horizontal="center" vertical="center"/>
    </xf>
    <xf numFmtId="166" fontId="1" fillId="0" borderId="51" xfId="3" applyNumberFormat="1" applyFont="1" applyBorder="1" applyAlignment="1" applyProtection="1">
      <alignment horizontal="left" vertical="center"/>
    </xf>
    <xf numFmtId="166" fontId="1" fillId="0" borderId="67" xfId="3" applyNumberFormat="1" applyFont="1" applyBorder="1" applyAlignment="1" applyProtection="1">
      <alignment horizontal="left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24FC93-7E30-4E50-A7AE-6A2FE0951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BAB1D1-7E21-47DA-B78B-1AFE21D4C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ED88F42-34C9-40DC-BB5C-6765110E3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5F6EC77-B4CE-4AD1-A485-2CC90AD0A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01D76D-2F5A-485A-8638-4F27BE67F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ECEC86-ABA8-4932-9816-51237A51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9BA9C1-4D59-4147-824F-193365092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4183905-9398-4EB3-AA78-95F060DD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670894-D251-4323-9383-0C3FC82A6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5B5DA60-9647-432B-964B-A5F28011F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74CD3FB-65BA-4284-A98D-6ADCB9F73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75B29F6-CF96-417A-BD5E-F233C7255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F0A3DE1E-5E17-4FF7-A259-20B70D3D5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8AEEFE-8F88-4533-8657-D18CDE12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6E34E5-F670-4E97-ADE8-0C51BEC04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12F719D-11E0-4CBC-9087-D17CEEE9B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810DC809-3002-4980-942E-C58149D40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A2AC82D-1CAB-4963-A6FC-16ECD98EE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FC3754F-6A6F-4536-9A84-C9FD5C974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802A0BA-2822-4F63-9484-0459DECE7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FF3F0EC-7FA8-4398-8FAD-8DEF62473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2186940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FC19-04A9-44B2-A71A-A5AABAE69421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40625" defaultRowHeight="12.75" x14ac:dyDescent="0.2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 x14ac:dyDescent="0.2">
      <c r="Q1" s="2"/>
    </row>
    <row r="2" spans="1:18" ht="33" customHeight="1" x14ac:dyDescent="0.2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">
      <c r="A3" s="232" t="s">
        <v>103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1:18" ht="12.9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25">
      <c r="A5" s="233" t="s">
        <v>0</v>
      </c>
      <c r="B5" s="233"/>
      <c r="C5" s="233"/>
      <c r="D5" s="233"/>
      <c r="E5" s="233"/>
      <c r="F5" s="233"/>
      <c r="G5" s="233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 x14ac:dyDescent="0.25">
      <c r="A6" s="234" t="s">
        <v>1</v>
      </c>
      <c r="B6" s="235"/>
      <c r="C6" s="235"/>
      <c r="D6" s="235"/>
      <c r="E6" s="143"/>
      <c r="F6" s="7"/>
      <c r="G6" s="7"/>
      <c r="H6" s="6"/>
      <c r="I6" s="234" t="s">
        <v>2</v>
      </c>
      <c r="J6" s="235"/>
      <c r="K6" s="235"/>
      <c r="L6" s="235"/>
      <c r="M6" s="235"/>
      <c r="N6" s="143"/>
      <c r="O6" s="8"/>
      <c r="P6" s="7"/>
    </row>
    <row r="7" spans="1:18" ht="42" customHeight="1" x14ac:dyDescent="0.2">
      <c r="A7" s="236" t="s">
        <v>3</v>
      </c>
      <c r="B7" s="237"/>
      <c r="C7" s="238"/>
      <c r="D7" s="242"/>
      <c r="E7" s="243"/>
      <c r="F7" s="239"/>
      <c r="G7" s="240"/>
      <c r="H7" s="6"/>
      <c r="I7" s="239" t="s">
        <v>3</v>
      </c>
      <c r="J7" s="240"/>
      <c r="K7" s="240"/>
      <c r="L7" s="241"/>
      <c r="M7" s="244">
        <f>D7</f>
        <v>0</v>
      </c>
      <c r="N7" s="245"/>
      <c r="O7" s="239"/>
      <c r="P7" s="240"/>
    </row>
    <row r="8" spans="1:18" ht="12.95" customHeight="1" thickBot="1" x14ac:dyDescent="0.25">
      <c r="A8" s="239"/>
      <c r="B8" s="240"/>
      <c r="C8" s="241"/>
      <c r="D8" s="9" t="s">
        <v>4</v>
      </c>
      <c r="E8" s="10" t="s">
        <v>5</v>
      </c>
      <c r="F8" s="11"/>
      <c r="G8" s="12"/>
      <c r="H8" s="6"/>
      <c r="I8" s="239"/>
      <c r="J8" s="240"/>
      <c r="K8" s="240"/>
      <c r="L8" s="241"/>
      <c r="M8" s="9" t="s">
        <v>4</v>
      </c>
      <c r="N8" s="10" t="s">
        <v>5</v>
      </c>
      <c r="O8" s="11"/>
      <c r="P8" s="12"/>
    </row>
    <row r="9" spans="1:18" ht="12.95" customHeight="1" x14ac:dyDescent="0.2">
      <c r="A9" s="226" t="s">
        <v>6</v>
      </c>
      <c r="B9" s="227"/>
      <c r="C9" s="228"/>
      <c r="D9" s="13"/>
      <c r="E9" s="14">
        <f>SUM(N9:N15)</f>
        <v>0</v>
      </c>
      <c r="F9" s="15"/>
      <c r="G9" s="16"/>
      <c r="H9" s="6"/>
      <c r="I9" s="187" t="s">
        <v>7</v>
      </c>
      <c r="J9" s="229" t="s">
        <v>8</v>
      </c>
      <c r="K9" s="230"/>
      <c r="L9" s="231"/>
      <c r="M9" s="17"/>
      <c r="N9" s="18"/>
      <c r="O9" s="19"/>
      <c r="P9" s="16"/>
    </row>
    <row r="10" spans="1:18" ht="12.95" customHeight="1" x14ac:dyDescent="0.2">
      <c r="A10" s="199" t="s">
        <v>9</v>
      </c>
      <c r="B10" s="200"/>
      <c r="C10" s="201"/>
      <c r="D10" s="20">
        <f>J41</f>
        <v>0.64160720000000016</v>
      </c>
      <c r="E10" s="21">
        <f>E9*J41</f>
        <v>0</v>
      </c>
      <c r="F10" s="15"/>
      <c r="G10" s="16"/>
      <c r="H10" s="6"/>
      <c r="I10" s="188"/>
      <c r="J10" s="183" t="s">
        <v>10</v>
      </c>
      <c r="K10" s="184"/>
      <c r="L10" s="185"/>
      <c r="M10" s="22"/>
      <c r="N10" s="23">
        <f>M10*N9</f>
        <v>0</v>
      </c>
      <c r="O10" s="19"/>
      <c r="P10" s="16"/>
    </row>
    <row r="11" spans="1:18" ht="12.95" customHeight="1" x14ac:dyDescent="0.2">
      <c r="A11" s="199" t="s">
        <v>11</v>
      </c>
      <c r="B11" s="200"/>
      <c r="C11" s="201"/>
      <c r="D11" s="20"/>
      <c r="E11" s="21">
        <f>SUM(N16:N22)</f>
        <v>0</v>
      </c>
      <c r="F11" s="15"/>
      <c r="G11" s="16"/>
      <c r="H11" s="24"/>
      <c r="I11" s="188"/>
      <c r="J11" s="183" t="s">
        <v>12</v>
      </c>
      <c r="K11" s="184"/>
      <c r="L11" s="185"/>
      <c r="M11" s="22"/>
      <c r="N11" s="23">
        <f>N9*M11</f>
        <v>0</v>
      </c>
      <c r="O11" s="19"/>
      <c r="P11" s="16"/>
    </row>
    <row r="12" spans="1:18" ht="12.95" customHeight="1" x14ac:dyDescent="0.2">
      <c r="A12" s="199" t="s">
        <v>13</v>
      </c>
      <c r="B12" s="200"/>
      <c r="C12" s="201"/>
      <c r="D12" s="20"/>
      <c r="E12" s="21">
        <f>SUM(N23:N26)</f>
        <v>0</v>
      </c>
      <c r="F12" s="15"/>
      <c r="G12" s="16"/>
      <c r="H12" s="6"/>
      <c r="I12" s="188"/>
      <c r="J12" s="183" t="s">
        <v>14</v>
      </c>
      <c r="K12" s="184"/>
      <c r="L12" s="185"/>
      <c r="M12" s="25"/>
      <c r="N12" s="26"/>
      <c r="O12" s="19"/>
      <c r="P12" s="16"/>
    </row>
    <row r="13" spans="1:18" ht="12.95" customHeight="1" thickBot="1" x14ac:dyDescent="0.25">
      <c r="A13" s="202" t="s">
        <v>15</v>
      </c>
      <c r="B13" s="203"/>
      <c r="C13" s="204"/>
      <c r="D13" s="205">
        <f>SUM(E9:E12)</f>
        <v>0</v>
      </c>
      <c r="E13" s="206"/>
      <c r="F13" s="15"/>
      <c r="G13" s="16"/>
      <c r="H13" s="6"/>
      <c r="I13" s="188"/>
      <c r="J13" s="183" t="s">
        <v>16</v>
      </c>
      <c r="K13" s="184"/>
      <c r="L13" s="185"/>
      <c r="M13" s="25"/>
      <c r="N13" s="27"/>
      <c r="O13" s="19"/>
      <c r="P13" s="16"/>
    </row>
    <row r="14" spans="1:18" ht="12.95" customHeight="1" x14ac:dyDescent="0.2">
      <c r="A14" s="199" t="s">
        <v>17</v>
      </c>
      <c r="B14" s="200"/>
      <c r="C14" s="201"/>
      <c r="D14" s="28"/>
      <c r="E14" s="21">
        <f>D13*D14</f>
        <v>0</v>
      </c>
      <c r="F14" s="222"/>
      <c r="G14" s="223"/>
      <c r="H14" s="6"/>
      <c r="I14" s="188"/>
      <c r="J14" s="183" t="s">
        <v>18</v>
      </c>
      <c r="K14" s="184"/>
      <c r="L14" s="185"/>
      <c r="M14" s="25"/>
      <c r="N14" s="27"/>
      <c r="O14" s="224" t="s">
        <v>19</v>
      </c>
      <c r="P14" s="193" t="s">
        <v>20</v>
      </c>
      <c r="Q14" s="195" t="s">
        <v>21</v>
      </c>
      <c r="R14" s="197" t="s">
        <v>22</v>
      </c>
    </row>
    <row r="15" spans="1:18" ht="12.95" customHeight="1" thickBot="1" x14ac:dyDescent="0.25">
      <c r="A15" s="199" t="s">
        <v>23</v>
      </c>
      <c r="B15" s="200"/>
      <c r="C15" s="201"/>
      <c r="D15" s="28"/>
      <c r="E15" s="21">
        <f>D15*(D13+E14)</f>
        <v>0</v>
      </c>
      <c r="F15" s="15"/>
      <c r="G15" s="16"/>
      <c r="H15" s="6"/>
      <c r="I15" s="189"/>
      <c r="J15" s="172" t="s">
        <v>24</v>
      </c>
      <c r="K15" s="173"/>
      <c r="L15" s="174"/>
      <c r="M15" s="29"/>
      <c r="N15" s="30"/>
      <c r="O15" s="225"/>
      <c r="P15" s="194"/>
      <c r="Q15" s="196"/>
      <c r="R15" s="198"/>
    </row>
    <row r="16" spans="1:18" ht="12.95" customHeight="1" thickBot="1" x14ac:dyDescent="0.25">
      <c r="A16" s="202" t="s">
        <v>25</v>
      </c>
      <c r="B16" s="203"/>
      <c r="C16" s="204"/>
      <c r="D16" s="205">
        <f>SUM(E14:E15)</f>
        <v>0</v>
      </c>
      <c r="E16" s="206"/>
      <c r="F16" s="15"/>
      <c r="G16" s="16"/>
      <c r="H16" s="6"/>
      <c r="I16" s="187" t="s">
        <v>26</v>
      </c>
      <c r="J16" s="190" t="s">
        <v>27</v>
      </c>
      <c r="K16" s="191"/>
      <c r="L16" s="192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5" customHeight="1" x14ac:dyDescent="0.2">
      <c r="A17" s="202" t="s">
        <v>28</v>
      </c>
      <c r="B17" s="203"/>
      <c r="C17" s="204"/>
      <c r="D17" s="205">
        <f>D13+D16</f>
        <v>0</v>
      </c>
      <c r="E17" s="206"/>
      <c r="F17" s="186"/>
      <c r="G17" s="175"/>
      <c r="H17" s="6"/>
      <c r="I17" s="188"/>
      <c r="J17" s="183" t="s">
        <v>29</v>
      </c>
      <c r="K17" s="184"/>
      <c r="L17" s="185"/>
      <c r="M17" s="25"/>
      <c r="N17" s="27"/>
    </row>
    <row r="18" spans="1:16" ht="12.95" customHeight="1" thickBot="1" x14ac:dyDescent="0.25">
      <c r="A18" s="219" t="s">
        <v>30</v>
      </c>
      <c r="B18" s="220"/>
      <c r="C18" s="221"/>
      <c r="D18" s="37">
        <f>N35</f>
        <v>0</v>
      </c>
      <c r="E18" s="38">
        <f>((D13+D16)/(1-N35))*D18</f>
        <v>0</v>
      </c>
      <c r="F18" s="186"/>
      <c r="G18" s="175"/>
      <c r="H18" s="6"/>
      <c r="I18" s="188"/>
      <c r="J18" s="183" t="s">
        <v>31</v>
      </c>
      <c r="K18" s="184"/>
      <c r="L18" s="185"/>
      <c r="M18" s="25"/>
      <c r="N18" s="27"/>
      <c r="O18" s="19"/>
      <c r="P18" s="16"/>
    </row>
    <row r="19" spans="1:16" ht="12.95" customHeight="1" thickTop="1" thickBot="1" x14ac:dyDescent="0.25">
      <c r="A19" s="207" t="s">
        <v>32</v>
      </c>
      <c r="B19" s="208"/>
      <c r="C19" s="209"/>
      <c r="D19" s="210">
        <f>D17+E18</f>
        <v>0</v>
      </c>
      <c r="E19" s="211"/>
      <c r="F19" s="15"/>
      <c r="G19" s="16"/>
      <c r="H19" s="6"/>
      <c r="I19" s="188"/>
      <c r="J19" s="183" t="s">
        <v>33</v>
      </c>
      <c r="K19" s="184"/>
      <c r="L19" s="185"/>
      <c r="M19" s="25"/>
      <c r="N19" s="27"/>
      <c r="O19" s="212"/>
      <c r="P19" s="213"/>
    </row>
    <row r="20" spans="1:16" ht="12.95" customHeight="1" thickTop="1" thickBot="1" x14ac:dyDescent="0.25">
      <c r="A20" s="214" t="s">
        <v>34</v>
      </c>
      <c r="B20" s="215"/>
      <c r="C20" s="216"/>
      <c r="D20" s="217">
        <f>IF(D19=0,0,D19/E9)</f>
        <v>0</v>
      </c>
      <c r="E20" s="218" t="e">
        <f>D19+#REF!</f>
        <v>#REF!</v>
      </c>
      <c r="F20" s="186"/>
      <c r="G20" s="175"/>
      <c r="H20" s="6"/>
      <c r="I20" s="188"/>
      <c r="J20" s="183" t="s">
        <v>35</v>
      </c>
      <c r="K20" s="184"/>
      <c r="L20" s="185"/>
      <c r="M20" s="25"/>
      <c r="N20" s="27"/>
      <c r="O20" s="15"/>
      <c r="P20" s="39"/>
    </row>
    <row r="21" spans="1:16" ht="12.95" customHeight="1" x14ac:dyDescent="0.2">
      <c r="A21" s="40" t="s">
        <v>36</v>
      </c>
      <c r="B21" s="6"/>
      <c r="C21" s="6"/>
      <c r="D21" s="41"/>
      <c r="E21" s="6"/>
      <c r="F21" s="175"/>
      <c r="G21" s="175"/>
      <c r="H21" s="6"/>
      <c r="I21" s="188"/>
      <c r="J21" s="183" t="s">
        <v>37</v>
      </c>
      <c r="K21" s="184"/>
      <c r="L21" s="185"/>
      <c r="M21" s="25"/>
      <c r="N21" s="42"/>
      <c r="O21" s="15"/>
      <c r="P21" s="39"/>
    </row>
    <row r="22" spans="1:16" ht="12.95" customHeight="1" thickBot="1" x14ac:dyDescent="0.25">
      <c r="A22" s="40" t="s">
        <v>38</v>
      </c>
      <c r="B22" s="6"/>
      <c r="C22" s="6"/>
      <c r="D22" s="41"/>
      <c r="E22" s="6"/>
      <c r="F22" s="6"/>
      <c r="G22" s="6"/>
      <c r="I22" s="189"/>
      <c r="J22" s="172" t="s">
        <v>39</v>
      </c>
      <c r="K22" s="173"/>
      <c r="L22" s="174"/>
      <c r="M22" s="29"/>
      <c r="N22" s="30"/>
      <c r="O22" s="186"/>
      <c r="P22" s="175"/>
    </row>
    <row r="23" spans="1:16" ht="12.95" customHeight="1" x14ac:dyDescent="0.2">
      <c r="A23" s="40" t="s">
        <v>40</v>
      </c>
      <c r="B23" s="6"/>
      <c r="C23" s="6"/>
      <c r="D23" s="41"/>
      <c r="E23" s="6"/>
      <c r="F23" s="6"/>
      <c r="G23" s="6"/>
      <c r="I23" s="187" t="s">
        <v>41</v>
      </c>
      <c r="J23" s="190" t="s">
        <v>42</v>
      </c>
      <c r="K23" s="191"/>
      <c r="L23" s="192"/>
      <c r="M23" s="31"/>
      <c r="N23" s="26"/>
      <c r="O23" s="186"/>
      <c r="P23" s="175"/>
    </row>
    <row r="24" spans="1:16" ht="12.95" customHeight="1" x14ac:dyDescent="0.2">
      <c r="A24" s="40" t="s">
        <v>43</v>
      </c>
      <c r="B24" s="6"/>
      <c r="C24" s="6"/>
      <c r="D24" s="41"/>
      <c r="E24" s="6"/>
      <c r="F24" s="6"/>
      <c r="G24" s="6"/>
      <c r="I24" s="188"/>
      <c r="J24" s="183" t="s">
        <v>44</v>
      </c>
      <c r="K24" s="184"/>
      <c r="L24" s="185"/>
      <c r="M24" s="25"/>
      <c r="N24" s="27"/>
      <c r="O24" s="15"/>
      <c r="P24" s="16"/>
    </row>
    <row r="25" spans="1:16" ht="12.95" customHeight="1" x14ac:dyDescent="0.2">
      <c r="A25" s="43"/>
      <c r="B25" s="6"/>
      <c r="C25" s="6"/>
      <c r="D25" s="6"/>
      <c r="E25" s="6"/>
      <c r="F25" s="6"/>
      <c r="G25" s="6"/>
      <c r="H25" s="44"/>
      <c r="I25" s="188"/>
      <c r="J25" s="183" t="s">
        <v>45</v>
      </c>
      <c r="K25" s="184"/>
      <c r="L25" s="185"/>
      <c r="M25" s="25"/>
      <c r="N25" s="27"/>
      <c r="O25" s="186"/>
      <c r="P25" s="175"/>
    </row>
    <row r="26" spans="1:16" ht="12.95" customHeight="1" thickBot="1" x14ac:dyDescent="0.25">
      <c r="A26" s="43"/>
      <c r="B26" s="6"/>
      <c r="C26" s="6"/>
      <c r="D26" s="6"/>
      <c r="E26" s="6"/>
      <c r="F26" s="6"/>
      <c r="G26" s="6"/>
      <c r="H26" s="6"/>
      <c r="I26" s="189"/>
      <c r="J26" s="172" t="s">
        <v>46</v>
      </c>
      <c r="K26" s="173"/>
      <c r="L26" s="174"/>
      <c r="M26" s="29"/>
      <c r="N26" s="30"/>
      <c r="O26" s="175"/>
      <c r="P26" s="175"/>
    </row>
    <row r="27" spans="1:16" ht="12.95" customHeight="1" thickBot="1" x14ac:dyDescent="0.25">
      <c r="B27" s="6"/>
      <c r="C27" s="6"/>
      <c r="D27" s="6"/>
      <c r="E27" s="6"/>
      <c r="F27" s="6"/>
      <c r="G27" s="6"/>
      <c r="H27" s="6"/>
      <c r="I27" s="176" t="s">
        <v>47</v>
      </c>
      <c r="J27" s="177"/>
      <c r="K27" s="177"/>
      <c r="L27" s="178"/>
      <c r="M27" s="179">
        <f>SUM(N9:N26)</f>
        <v>0</v>
      </c>
      <c r="N27" s="180"/>
    </row>
    <row r="28" spans="1:16" ht="12.95" customHeight="1" x14ac:dyDescent="0.2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25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00000000000001" customHeight="1" thickBot="1" x14ac:dyDescent="0.25">
      <c r="A30" s="181" t="s">
        <v>50</v>
      </c>
      <c r="B30" s="182"/>
      <c r="C30" s="140" t="s">
        <v>51</v>
      </c>
      <c r="D30" s="152"/>
      <c r="E30" s="153"/>
      <c r="F30" s="140" t="s">
        <v>52</v>
      </c>
      <c r="G30" s="152"/>
      <c r="H30" s="152"/>
      <c r="I30" s="152"/>
      <c r="J30" s="153"/>
      <c r="K30" s="47"/>
      <c r="L30" s="140" t="s">
        <v>53</v>
      </c>
      <c r="M30" s="153"/>
      <c r="N30" s="48" t="s">
        <v>54</v>
      </c>
    </row>
    <row r="31" spans="1:16" ht="12.95" customHeight="1" x14ac:dyDescent="0.2">
      <c r="A31" s="49" t="s">
        <v>55</v>
      </c>
      <c r="B31" s="50">
        <v>0.2</v>
      </c>
      <c r="C31" s="159" t="s">
        <v>56</v>
      </c>
      <c r="D31" s="160"/>
      <c r="E31" s="51">
        <v>8.3299999999999999E-2</v>
      </c>
      <c r="F31" s="161" t="s">
        <v>57</v>
      </c>
      <c r="G31" s="162"/>
      <c r="H31" s="162"/>
      <c r="I31" s="159"/>
      <c r="J31" s="52"/>
      <c r="K31" s="53"/>
      <c r="L31" s="163" t="s">
        <v>58</v>
      </c>
      <c r="M31" s="164"/>
      <c r="N31" s="54"/>
    </row>
    <row r="32" spans="1:16" ht="12.95" customHeight="1" x14ac:dyDescent="0.2">
      <c r="A32" s="55" t="s">
        <v>59</v>
      </c>
      <c r="B32" s="56">
        <v>1.4999999999999999E-2</v>
      </c>
      <c r="C32" s="57" t="s">
        <v>60</v>
      </c>
      <c r="D32" s="58"/>
      <c r="E32" s="56"/>
      <c r="F32" s="165" t="s">
        <v>61</v>
      </c>
      <c r="G32" s="166"/>
      <c r="H32" s="166"/>
      <c r="I32" s="147"/>
      <c r="J32" s="59">
        <f>B36*J31</f>
        <v>0</v>
      </c>
      <c r="K32" s="53"/>
      <c r="L32" s="167" t="s">
        <v>62</v>
      </c>
      <c r="M32" s="168"/>
      <c r="N32" s="60"/>
    </row>
    <row r="33" spans="1:16" ht="12.95" customHeight="1" thickBot="1" x14ac:dyDescent="0.25">
      <c r="A33" s="55" t="s">
        <v>63</v>
      </c>
      <c r="B33" s="56">
        <v>0.01</v>
      </c>
      <c r="C33" s="165" t="s">
        <v>64</v>
      </c>
      <c r="D33" s="147"/>
      <c r="E33" s="61">
        <v>0.1111</v>
      </c>
      <c r="F33" s="169" t="s">
        <v>65</v>
      </c>
      <c r="G33" s="170"/>
      <c r="H33" s="170"/>
      <c r="I33" s="171"/>
      <c r="J33" s="62">
        <f>(((0.08*0.5*0.9*(1+(5/56)+(5/56)+(1/3)*(5/56)))))</f>
        <v>4.3499999999999997E-2</v>
      </c>
      <c r="K33" s="6"/>
      <c r="L33" s="167" t="s">
        <v>66</v>
      </c>
      <c r="M33" s="168"/>
      <c r="N33" s="60"/>
    </row>
    <row r="34" spans="1:16" ht="12.95" customHeight="1" thickBot="1" x14ac:dyDescent="0.25">
      <c r="A34" s="55" t="s">
        <v>67</v>
      </c>
      <c r="B34" s="56">
        <v>2E-3</v>
      </c>
      <c r="C34" s="147" t="s">
        <v>68</v>
      </c>
      <c r="D34" s="148"/>
      <c r="E34" s="63"/>
      <c r="F34" s="134" t="s">
        <v>69</v>
      </c>
      <c r="G34" s="136"/>
      <c r="H34" s="136"/>
      <c r="I34" s="135"/>
      <c r="J34" s="64">
        <f>SUM(J31:J33)</f>
        <v>4.3499999999999997E-2</v>
      </c>
      <c r="K34" s="6"/>
      <c r="L34" s="149" t="s">
        <v>70</v>
      </c>
      <c r="M34" s="150"/>
      <c r="N34" s="65"/>
    </row>
    <row r="35" spans="1:16" ht="12.95" customHeight="1" thickBot="1" x14ac:dyDescent="0.25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4" t="s">
        <v>73</v>
      </c>
      <c r="M35" s="151"/>
      <c r="N35" s="67">
        <f>SUM(N31:N34)</f>
        <v>0</v>
      </c>
    </row>
    <row r="36" spans="1:16" ht="12.95" customHeight="1" thickBot="1" x14ac:dyDescent="0.25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5" customHeight="1" thickBot="1" x14ac:dyDescent="0.25">
      <c r="A37" s="55" t="s">
        <v>76</v>
      </c>
      <c r="B37" s="56"/>
      <c r="C37" s="57" t="s">
        <v>77</v>
      </c>
      <c r="D37" s="58"/>
      <c r="E37" s="63"/>
      <c r="F37" s="140" t="s">
        <v>78</v>
      </c>
      <c r="G37" s="152"/>
      <c r="H37" s="152"/>
      <c r="I37" s="152"/>
      <c r="J37" s="153"/>
      <c r="K37" s="6"/>
      <c r="L37" s="6"/>
      <c r="M37" s="6"/>
      <c r="N37" s="6"/>
      <c r="O37" s="6"/>
      <c r="P37" s="6"/>
    </row>
    <row r="38" spans="1:16" ht="12.95" customHeight="1" thickBot="1" x14ac:dyDescent="0.25">
      <c r="A38" s="70" t="s">
        <v>79</v>
      </c>
      <c r="B38" s="71">
        <v>6.0000000000000001E-3</v>
      </c>
      <c r="C38" s="154" t="s">
        <v>80</v>
      </c>
      <c r="D38" s="155"/>
      <c r="E38" s="71"/>
      <c r="F38" s="156" t="s">
        <v>81</v>
      </c>
      <c r="G38" s="157"/>
      <c r="H38" s="157"/>
      <c r="I38" s="158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5" customHeight="1" thickBot="1" x14ac:dyDescent="0.25">
      <c r="A39" s="74" t="s">
        <v>83</v>
      </c>
      <c r="B39" s="64">
        <f>SUM(B31:B38)</f>
        <v>0.33800000000000008</v>
      </c>
      <c r="C39" s="134" t="s">
        <v>84</v>
      </c>
      <c r="D39" s="135"/>
      <c r="E39" s="64">
        <f>SUM(E31:E38)</f>
        <v>0.19440000000000002</v>
      </c>
      <c r="F39" s="134" t="s">
        <v>85</v>
      </c>
      <c r="G39" s="136"/>
      <c r="H39" s="136"/>
      <c r="I39" s="135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5" customHeight="1" thickBot="1" x14ac:dyDescent="0.25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5" customHeight="1" thickBot="1" x14ac:dyDescent="0.25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5" customHeight="1" thickBot="1" x14ac:dyDescent="0.25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">
      <c r="A43" s="81" t="s">
        <v>89</v>
      </c>
      <c r="B43" s="82"/>
      <c r="C43" s="82"/>
      <c r="D43" s="83"/>
      <c r="E43" s="82"/>
      <c r="F43" s="82"/>
      <c r="G43" s="82"/>
      <c r="H43" s="6"/>
      <c r="I43" s="137" t="s">
        <v>90</v>
      </c>
      <c r="J43" s="138"/>
      <c r="K43" s="138"/>
      <c r="L43" s="138"/>
      <c r="M43" s="138"/>
      <c r="N43" s="139"/>
      <c r="O43" s="6"/>
      <c r="P43" s="6"/>
    </row>
    <row r="44" spans="1:16" ht="39" customHeight="1" thickBot="1" x14ac:dyDescent="0.25">
      <c r="A44" s="140" t="s">
        <v>3</v>
      </c>
      <c r="B44" s="141"/>
      <c r="C44" s="84" t="s">
        <v>91</v>
      </c>
      <c r="D44" s="84" t="s">
        <v>92</v>
      </c>
      <c r="E44" s="84" t="s">
        <v>93</v>
      </c>
      <c r="F44" s="142" t="s">
        <v>94</v>
      </c>
      <c r="G44" s="143"/>
      <c r="H44" s="6"/>
      <c r="I44" s="144" t="s">
        <v>95</v>
      </c>
      <c r="J44" s="145"/>
      <c r="K44" s="145"/>
      <c r="L44" s="145"/>
      <c r="M44" s="146"/>
      <c r="N44" s="85"/>
      <c r="O44" s="6"/>
      <c r="P44" s="6"/>
    </row>
    <row r="45" spans="1:16" ht="20.100000000000001" customHeight="1" thickBot="1" x14ac:dyDescent="0.25">
      <c r="A45" s="125">
        <f>D7</f>
        <v>0</v>
      </c>
      <c r="B45" s="126"/>
      <c r="C45" s="86"/>
      <c r="D45" s="86"/>
      <c r="E45" s="87">
        <f>D19</f>
        <v>0</v>
      </c>
      <c r="F45" s="127"/>
      <c r="G45" s="128"/>
      <c r="H45" s="6"/>
      <c r="I45" s="114" t="s">
        <v>96</v>
      </c>
      <c r="J45" s="115"/>
      <c r="K45" s="115"/>
      <c r="L45" s="115"/>
      <c r="M45" s="116"/>
      <c r="N45" s="88"/>
      <c r="O45" s="6"/>
      <c r="P45" s="6"/>
    </row>
    <row r="46" spans="1:16" ht="18" customHeight="1" thickBot="1" x14ac:dyDescent="0.25">
      <c r="A46" s="129" t="s">
        <v>97</v>
      </c>
      <c r="B46" s="130"/>
      <c r="C46" s="130"/>
      <c r="D46" s="130"/>
      <c r="E46" s="131"/>
      <c r="F46" s="132">
        <f>IF(D45=0,0,ROUND(((E45/D45)*F45),2))</f>
        <v>0</v>
      </c>
      <c r="G46" s="133"/>
      <c r="H46" s="6"/>
      <c r="I46" s="114" t="s">
        <v>98</v>
      </c>
      <c r="J46" s="115"/>
      <c r="K46" s="115"/>
      <c r="L46" s="115"/>
      <c r="M46" s="116"/>
      <c r="N46" s="89"/>
      <c r="O46" s="6"/>
      <c r="P46" s="6"/>
    </row>
    <row r="47" spans="1:16" ht="18" customHeight="1" thickTop="1" thickBot="1" x14ac:dyDescent="0.25">
      <c r="A47" s="109" t="s">
        <v>104</v>
      </c>
      <c r="B47" s="110"/>
      <c r="C47" s="110"/>
      <c r="D47" s="110"/>
      <c r="E47" s="111"/>
      <c r="F47" s="112">
        <f>F46*C45</f>
        <v>0</v>
      </c>
      <c r="G47" s="113"/>
      <c r="H47" s="6"/>
      <c r="I47" s="114" t="s">
        <v>99</v>
      </c>
      <c r="J47" s="115"/>
      <c r="K47" s="115"/>
      <c r="L47" s="115"/>
      <c r="M47" s="116"/>
      <c r="N47" s="90"/>
      <c r="O47" s="6"/>
      <c r="P47" s="6"/>
    </row>
    <row r="48" spans="1:16" ht="18" customHeight="1" thickTop="1" thickBot="1" x14ac:dyDescent="0.25">
      <c r="A48" s="117" t="s">
        <v>105</v>
      </c>
      <c r="B48" s="118"/>
      <c r="C48" s="118"/>
      <c r="D48" s="118"/>
      <c r="E48" s="119"/>
      <c r="F48" s="120">
        <f>F47*N48</f>
        <v>0</v>
      </c>
      <c r="G48" s="121"/>
      <c r="H48" s="6"/>
      <c r="I48" s="122" t="s">
        <v>100</v>
      </c>
      <c r="J48" s="123"/>
      <c r="K48" s="123"/>
      <c r="L48" s="123"/>
      <c r="M48" s="124"/>
      <c r="N48" s="91"/>
    </row>
    <row r="49" spans="1:17" ht="15" customHeight="1" x14ac:dyDescent="0.2">
      <c r="A49" s="6"/>
      <c r="B49" s="6"/>
      <c r="C49" s="41"/>
      <c r="D49" s="6"/>
      <c r="E49" s="6"/>
      <c r="H49" s="6"/>
      <c r="Q49" s="92" t="s">
        <v>101</v>
      </c>
    </row>
    <row r="50" spans="1:17" ht="16.5" customHeight="1" x14ac:dyDescent="0.2">
      <c r="A50" s="108" t="s">
        <v>102</v>
      </c>
      <c r="B50" s="108"/>
      <c r="C50" s="108"/>
      <c r="D50" s="108"/>
      <c r="E50" s="108"/>
      <c r="H50" s="93"/>
    </row>
    <row r="51" spans="1:17" ht="17.100000000000001" customHeight="1" x14ac:dyDescent="0.2">
      <c r="H51" s="6"/>
    </row>
    <row r="52" spans="1:17" ht="15" customHeight="1" x14ac:dyDescent="0.2"/>
    <row r="53" spans="1:17" ht="15" customHeight="1" x14ac:dyDescent="0.2"/>
    <row r="60" spans="1:17" ht="15" customHeight="1" x14ac:dyDescent="0.2"/>
  </sheetData>
  <sheetProtection password="921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02F-2AF2-4F1A-9630-3AB71CC4A4D2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40625" defaultRowHeight="12.75" x14ac:dyDescent="0.2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 x14ac:dyDescent="0.2">
      <c r="Q1" s="2"/>
    </row>
    <row r="2" spans="1:18" ht="33" customHeight="1" x14ac:dyDescent="0.2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">
      <c r="A3" s="232" t="s">
        <v>106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1:18" ht="12.9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25">
      <c r="A5" s="233" t="s">
        <v>0</v>
      </c>
      <c r="B5" s="233"/>
      <c r="C5" s="233"/>
      <c r="D5" s="233"/>
      <c r="E5" s="233"/>
      <c r="F5" s="233"/>
      <c r="G5" s="233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 x14ac:dyDescent="0.25">
      <c r="A6" s="234" t="s">
        <v>1</v>
      </c>
      <c r="B6" s="235"/>
      <c r="C6" s="235"/>
      <c r="D6" s="235"/>
      <c r="E6" s="143"/>
      <c r="F6" s="7"/>
      <c r="G6" s="7"/>
      <c r="H6" s="6"/>
      <c r="I6" s="234" t="s">
        <v>2</v>
      </c>
      <c r="J6" s="235"/>
      <c r="K6" s="235"/>
      <c r="L6" s="235"/>
      <c r="M6" s="235"/>
      <c r="N6" s="143"/>
      <c r="O6" s="8"/>
      <c r="P6" s="7"/>
    </row>
    <row r="7" spans="1:18" ht="42" customHeight="1" x14ac:dyDescent="0.2">
      <c r="A7" s="236" t="s">
        <v>3</v>
      </c>
      <c r="B7" s="237"/>
      <c r="C7" s="238"/>
      <c r="D7" s="242"/>
      <c r="E7" s="243"/>
      <c r="F7" s="239"/>
      <c r="G7" s="240"/>
      <c r="H7" s="6"/>
      <c r="I7" s="239" t="s">
        <v>3</v>
      </c>
      <c r="J7" s="240"/>
      <c r="K7" s="240"/>
      <c r="L7" s="241"/>
      <c r="M7" s="244">
        <f>D7</f>
        <v>0</v>
      </c>
      <c r="N7" s="245"/>
      <c r="O7" s="239"/>
      <c r="P7" s="240"/>
    </row>
    <row r="8" spans="1:18" ht="12.95" customHeight="1" thickBot="1" x14ac:dyDescent="0.25">
      <c r="A8" s="239"/>
      <c r="B8" s="240"/>
      <c r="C8" s="241"/>
      <c r="D8" s="9" t="s">
        <v>4</v>
      </c>
      <c r="E8" s="10" t="s">
        <v>5</v>
      </c>
      <c r="F8" s="11"/>
      <c r="G8" s="12"/>
      <c r="H8" s="6"/>
      <c r="I8" s="239"/>
      <c r="J8" s="240"/>
      <c r="K8" s="240"/>
      <c r="L8" s="241"/>
      <c r="M8" s="9" t="s">
        <v>4</v>
      </c>
      <c r="N8" s="10" t="s">
        <v>5</v>
      </c>
      <c r="O8" s="11"/>
      <c r="P8" s="12"/>
    </row>
    <row r="9" spans="1:18" ht="12.95" customHeight="1" x14ac:dyDescent="0.2">
      <c r="A9" s="226" t="s">
        <v>6</v>
      </c>
      <c r="B9" s="227"/>
      <c r="C9" s="228"/>
      <c r="D9" s="13"/>
      <c r="E9" s="14">
        <f>SUM(N9:N15)</f>
        <v>0</v>
      </c>
      <c r="F9" s="15"/>
      <c r="G9" s="16"/>
      <c r="H9" s="6"/>
      <c r="I9" s="187" t="s">
        <v>7</v>
      </c>
      <c r="J9" s="229" t="s">
        <v>8</v>
      </c>
      <c r="K9" s="230"/>
      <c r="L9" s="231"/>
      <c r="M9" s="17"/>
      <c r="N9" s="18"/>
      <c r="O9" s="19"/>
      <c r="P9" s="16"/>
    </row>
    <row r="10" spans="1:18" ht="12.95" customHeight="1" x14ac:dyDescent="0.2">
      <c r="A10" s="199" t="s">
        <v>9</v>
      </c>
      <c r="B10" s="200"/>
      <c r="C10" s="201"/>
      <c r="D10" s="20">
        <f>J41</f>
        <v>0.64160720000000016</v>
      </c>
      <c r="E10" s="21">
        <f>E9*J41</f>
        <v>0</v>
      </c>
      <c r="F10" s="15"/>
      <c r="G10" s="16"/>
      <c r="H10" s="6"/>
      <c r="I10" s="188"/>
      <c r="J10" s="183" t="s">
        <v>10</v>
      </c>
      <c r="K10" s="184"/>
      <c r="L10" s="185"/>
      <c r="M10" s="22"/>
      <c r="N10" s="23">
        <f>M10*N9</f>
        <v>0</v>
      </c>
      <c r="O10" s="19"/>
      <c r="P10" s="16"/>
    </row>
    <row r="11" spans="1:18" ht="12.95" customHeight="1" x14ac:dyDescent="0.2">
      <c r="A11" s="199" t="s">
        <v>11</v>
      </c>
      <c r="B11" s="200"/>
      <c r="C11" s="201"/>
      <c r="D11" s="20"/>
      <c r="E11" s="21">
        <f>SUM(N16:N22)</f>
        <v>0</v>
      </c>
      <c r="F11" s="15"/>
      <c r="G11" s="16"/>
      <c r="H11" s="24"/>
      <c r="I11" s="188"/>
      <c r="J11" s="183" t="s">
        <v>12</v>
      </c>
      <c r="K11" s="184"/>
      <c r="L11" s="185"/>
      <c r="M11" s="22"/>
      <c r="N11" s="23">
        <f>N9*M11</f>
        <v>0</v>
      </c>
      <c r="O11" s="19"/>
      <c r="P11" s="16"/>
    </row>
    <row r="12" spans="1:18" ht="12.95" customHeight="1" x14ac:dyDescent="0.2">
      <c r="A12" s="199" t="s">
        <v>13</v>
      </c>
      <c r="B12" s="200"/>
      <c r="C12" s="201"/>
      <c r="D12" s="20"/>
      <c r="E12" s="21">
        <f>SUM(N23:N26)</f>
        <v>0</v>
      </c>
      <c r="F12" s="15"/>
      <c r="G12" s="16"/>
      <c r="H12" s="6"/>
      <c r="I12" s="188"/>
      <c r="J12" s="183" t="s">
        <v>14</v>
      </c>
      <c r="K12" s="184"/>
      <c r="L12" s="185"/>
      <c r="M12" s="25"/>
      <c r="N12" s="26"/>
      <c r="O12" s="19"/>
      <c r="P12" s="16"/>
    </row>
    <row r="13" spans="1:18" ht="12.95" customHeight="1" thickBot="1" x14ac:dyDescent="0.25">
      <c r="A13" s="202" t="s">
        <v>15</v>
      </c>
      <c r="B13" s="203"/>
      <c r="C13" s="204"/>
      <c r="D13" s="205">
        <f>SUM(E9:E12)</f>
        <v>0</v>
      </c>
      <c r="E13" s="206"/>
      <c r="F13" s="15"/>
      <c r="G13" s="16"/>
      <c r="H13" s="6"/>
      <c r="I13" s="188"/>
      <c r="J13" s="183" t="s">
        <v>16</v>
      </c>
      <c r="K13" s="184"/>
      <c r="L13" s="185"/>
      <c r="M13" s="25"/>
      <c r="N13" s="27"/>
      <c r="O13" s="19"/>
      <c r="P13" s="16"/>
    </row>
    <row r="14" spans="1:18" ht="12.95" customHeight="1" x14ac:dyDescent="0.2">
      <c r="A14" s="199" t="s">
        <v>17</v>
      </c>
      <c r="B14" s="200"/>
      <c r="C14" s="201"/>
      <c r="D14" s="28"/>
      <c r="E14" s="21">
        <f>D13*D14</f>
        <v>0</v>
      </c>
      <c r="F14" s="222"/>
      <c r="G14" s="223"/>
      <c r="H14" s="6"/>
      <c r="I14" s="188"/>
      <c r="J14" s="183" t="s">
        <v>18</v>
      </c>
      <c r="K14" s="184"/>
      <c r="L14" s="185"/>
      <c r="M14" s="25"/>
      <c r="N14" s="27"/>
      <c r="O14" s="224" t="s">
        <v>19</v>
      </c>
      <c r="P14" s="193" t="s">
        <v>20</v>
      </c>
      <c r="Q14" s="195" t="s">
        <v>21</v>
      </c>
      <c r="R14" s="197" t="s">
        <v>22</v>
      </c>
    </row>
    <row r="15" spans="1:18" ht="12.95" customHeight="1" thickBot="1" x14ac:dyDescent="0.25">
      <c r="A15" s="199" t="s">
        <v>23</v>
      </c>
      <c r="B15" s="200"/>
      <c r="C15" s="201"/>
      <c r="D15" s="28"/>
      <c r="E15" s="21">
        <f>D15*(D13+E14)</f>
        <v>0</v>
      </c>
      <c r="F15" s="15"/>
      <c r="G15" s="16"/>
      <c r="H15" s="6"/>
      <c r="I15" s="189"/>
      <c r="J15" s="172" t="s">
        <v>24</v>
      </c>
      <c r="K15" s="173"/>
      <c r="L15" s="174"/>
      <c r="M15" s="29"/>
      <c r="N15" s="30"/>
      <c r="O15" s="225"/>
      <c r="P15" s="194"/>
      <c r="Q15" s="196"/>
      <c r="R15" s="198"/>
    </row>
    <row r="16" spans="1:18" ht="12.95" customHeight="1" thickBot="1" x14ac:dyDescent="0.25">
      <c r="A16" s="202" t="s">
        <v>25</v>
      </c>
      <c r="B16" s="203"/>
      <c r="C16" s="204"/>
      <c r="D16" s="205">
        <f>SUM(E14:E15)</f>
        <v>0</v>
      </c>
      <c r="E16" s="206"/>
      <c r="F16" s="15"/>
      <c r="G16" s="16"/>
      <c r="H16" s="6"/>
      <c r="I16" s="187" t="s">
        <v>26</v>
      </c>
      <c r="J16" s="190" t="s">
        <v>27</v>
      </c>
      <c r="K16" s="191"/>
      <c r="L16" s="192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5" customHeight="1" x14ac:dyDescent="0.2">
      <c r="A17" s="202" t="s">
        <v>28</v>
      </c>
      <c r="B17" s="203"/>
      <c r="C17" s="204"/>
      <c r="D17" s="205">
        <f>D13+D16</f>
        <v>0</v>
      </c>
      <c r="E17" s="206"/>
      <c r="F17" s="186"/>
      <c r="G17" s="175"/>
      <c r="H17" s="6"/>
      <c r="I17" s="188"/>
      <c r="J17" s="183" t="s">
        <v>29</v>
      </c>
      <c r="K17" s="184"/>
      <c r="L17" s="185"/>
      <c r="M17" s="25"/>
      <c r="N17" s="27"/>
    </row>
    <row r="18" spans="1:16" ht="12.95" customHeight="1" thickBot="1" x14ac:dyDescent="0.25">
      <c r="A18" s="219" t="s">
        <v>30</v>
      </c>
      <c r="B18" s="220"/>
      <c r="C18" s="221"/>
      <c r="D18" s="37">
        <f>N35</f>
        <v>0</v>
      </c>
      <c r="E18" s="38">
        <f>((D13+D16)/(1-N35))*D18</f>
        <v>0</v>
      </c>
      <c r="F18" s="186"/>
      <c r="G18" s="175"/>
      <c r="H18" s="6"/>
      <c r="I18" s="188"/>
      <c r="J18" s="183" t="s">
        <v>31</v>
      </c>
      <c r="K18" s="184"/>
      <c r="L18" s="185"/>
      <c r="M18" s="25"/>
      <c r="N18" s="27"/>
      <c r="O18" s="19"/>
      <c r="P18" s="16"/>
    </row>
    <row r="19" spans="1:16" ht="12.95" customHeight="1" thickTop="1" thickBot="1" x14ac:dyDescent="0.25">
      <c r="A19" s="207" t="s">
        <v>32</v>
      </c>
      <c r="B19" s="208"/>
      <c r="C19" s="209"/>
      <c r="D19" s="210">
        <f>D17+E18</f>
        <v>0</v>
      </c>
      <c r="E19" s="211"/>
      <c r="F19" s="15"/>
      <c r="G19" s="16"/>
      <c r="H19" s="6"/>
      <c r="I19" s="188"/>
      <c r="J19" s="183" t="s">
        <v>33</v>
      </c>
      <c r="K19" s="184"/>
      <c r="L19" s="185"/>
      <c r="M19" s="25"/>
      <c r="N19" s="27"/>
      <c r="O19" s="212"/>
      <c r="P19" s="213"/>
    </row>
    <row r="20" spans="1:16" ht="12.95" customHeight="1" thickTop="1" thickBot="1" x14ac:dyDescent="0.25">
      <c r="A20" s="214" t="s">
        <v>34</v>
      </c>
      <c r="B20" s="215"/>
      <c r="C20" s="216"/>
      <c r="D20" s="217">
        <f>IF(D19=0,0,D19/E9)</f>
        <v>0</v>
      </c>
      <c r="E20" s="218" t="e">
        <f>D19+#REF!</f>
        <v>#REF!</v>
      </c>
      <c r="F20" s="186"/>
      <c r="G20" s="175"/>
      <c r="H20" s="6"/>
      <c r="I20" s="188"/>
      <c r="J20" s="183" t="s">
        <v>35</v>
      </c>
      <c r="K20" s="184"/>
      <c r="L20" s="185"/>
      <c r="M20" s="25"/>
      <c r="N20" s="27"/>
      <c r="O20" s="15"/>
      <c r="P20" s="39"/>
    </row>
    <row r="21" spans="1:16" ht="12.95" customHeight="1" x14ac:dyDescent="0.2">
      <c r="A21" s="40" t="s">
        <v>36</v>
      </c>
      <c r="B21" s="6"/>
      <c r="C21" s="6"/>
      <c r="D21" s="41"/>
      <c r="E21" s="6"/>
      <c r="F21" s="175"/>
      <c r="G21" s="175"/>
      <c r="H21" s="6"/>
      <c r="I21" s="188"/>
      <c r="J21" s="183" t="s">
        <v>37</v>
      </c>
      <c r="K21" s="184"/>
      <c r="L21" s="185"/>
      <c r="M21" s="25"/>
      <c r="N21" s="42"/>
      <c r="O21" s="15"/>
      <c r="P21" s="39"/>
    </row>
    <row r="22" spans="1:16" ht="12.95" customHeight="1" thickBot="1" x14ac:dyDescent="0.25">
      <c r="A22" s="40" t="s">
        <v>38</v>
      </c>
      <c r="B22" s="6"/>
      <c r="C22" s="6"/>
      <c r="D22" s="41"/>
      <c r="E22" s="6"/>
      <c r="F22" s="6"/>
      <c r="G22" s="6"/>
      <c r="I22" s="189"/>
      <c r="J22" s="172" t="s">
        <v>39</v>
      </c>
      <c r="K22" s="173"/>
      <c r="L22" s="174"/>
      <c r="M22" s="29"/>
      <c r="N22" s="30"/>
      <c r="O22" s="186"/>
      <c r="P22" s="175"/>
    </row>
    <row r="23" spans="1:16" ht="12.95" customHeight="1" x14ac:dyDescent="0.2">
      <c r="A23" s="40" t="s">
        <v>40</v>
      </c>
      <c r="B23" s="6"/>
      <c r="C23" s="6"/>
      <c r="D23" s="41"/>
      <c r="E23" s="6"/>
      <c r="F23" s="6"/>
      <c r="G23" s="6"/>
      <c r="I23" s="187" t="s">
        <v>41</v>
      </c>
      <c r="J23" s="190" t="s">
        <v>42</v>
      </c>
      <c r="K23" s="191"/>
      <c r="L23" s="192"/>
      <c r="M23" s="31"/>
      <c r="N23" s="26"/>
      <c r="O23" s="186"/>
      <c r="P23" s="175"/>
    </row>
    <row r="24" spans="1:16" ht="12.95" customHeight="1" x14ac:dyDescent="0.2">
      <c r="A24" s="40" t="s">
        <v>43</v>
      </c>
      <c r="B24" s="6"/>
      <c r="C24" s="6"/>
      <c r="D24" s="41"/>
      <c r="E24" s="6"/>
      <c r="F24" s="6"/>
      <c r="G24" s="6"/>
      <c r="I24" s="188"/>
      <c r="J24" s="183" t="s">
        <v>44</v>
      </c>
      <c r="K24" s="184"/>
      <c r="L24" s="185"/>
      <c r="M24" s="25"/>
      <c r="N24" s="27"/>
      <c r="O24" s="15"/>
      <c r="P24" s="16"/>
    </row>
    <row r="25" spans="1:16" ht="12.95" customHeight="1" x14ac:dyDescent="0.2">
      <c r="A25" s="43"/>
      <c r="B25" s="6"/>
      <c r="C25" s="6"/>
      <c r="D25" s="6"/>
      <c r="E25" s="6"/>
      <c r="F25" s="6"/>
      <c r="G25" s="6"/>
      <c r="H25" s="44"/>
      <c r="I25" s="188"/>
      <c r="J25" s="183" t="s">
        <v>45</v>
      </c>
      <c r="K25" s="184"/>
      <c r="L25" s="185"/>
      <c r="M25" s="25"/>
      <c r="N25" s="27"/>
      <c r="O25" s="186"/>
      <c r="P25" s="175"/>
    </row>
    <row r="26" spans="1:16" ht="12.95" customHeight="1" thickBot="1" x14ac:dyDescent="0.25">
      <c r="A26" s="43"/>
      <c r="B26" s="6"/>
      <c r="C26" s="6"/>
      <c r="D26" s="6"/>
      <c r="E26" s="6"/>
      <c r="F26" s="6"/>
      <c r="G26" s="6"/>
      <c r="H26" s="6"/>
      <c r="I26" s="189"/>
      <c r="J26" s="172" t="s">
        <v>46</v>
      </c>
      <c r="K26" s="173"/>
      <c r="L26" s="174"/>
      <c r="M26" s="29"/>
      <c r="N26" s="30"/>
      <c r="O26" s="175"/>
      <c r="P26" s="175"/>
    </row>
    <row r="27" spans="1:16" ht="12.95" customHeight="1" thickBot="1" x14ac:dyDescent="0.25">
      <c r="B27" s="6"/>
      <c r="C27" s="6"/>
      <c r="D27" s="6"/>
      <c r="E27" s="6"/>
      <c r="F27" s="6"/>
      <c r="G27" s="6"/>
      <c r="H27" s="6"/>
      <c r="I27" s="176" t="s">
        <v>47</v>
      </c>
      <c r="J27" s="177"/>
      <c r="K27" s="177"/>
      <c r="L27" s="178"/>
      <c r="M27" s="179">
        <f>SUM(N9:N26)</f>
        <v>0</v>
      </c>
      <c r="N27" s="180"/>
    </row>
    <row r="28" spans="1:16" ht="12.95" customHeight="1" x14ac:dyDescent="0.2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25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00000000000001" customHeight="1" thickBot="1" x14ac:dyDescent="0.25">
      <c r="A30" s="181" t="s">
        <v>50</v>
      </c>
      <c r="B30" s="182"/>
      <c r="C30" s="140" t="s">
        <v>51</v>
      </c>
      <c r="D30" s="152"/>
      <c r="E30" s="153"/>
      <c r="F30" s="140" t="s">
        <v>52</v>
      </c>
      <c r="G30" s="152"/>
      <c r="H30" s="152"/>
      <c r="I30" s="152"/>
      <c r="J30" s="153"/>
      <c r="K30" s="47"/>
      <c r="L30" s="140" t="s">
        <v>53</v>
      </c>
      <c r="M30" s="153"/>
      <c r="N30" s="48" t="s">
        <v>54</v>
      </c>
    </row>
    <row r="31" spans="1:16" ht="12.95" customHeight="1" x14ac:dyDescent="0.2">
      <c r="A31" s="49" t="s">
        <v>55</v>
      </c>
      <c r="B31" s="50">
        <v>0.2</v>
      </c>
      <c r="C31" s="159" t="s">
        <v>56</v>
      </c>
      <c r="D31" s="160"/>
      <c r="E31" s="51">
        <v>8.3299999999999999E-2</v>
      </c>
      <c r="F31" s="161" t="s">
        <v>57</v>
      </c>
      <c r="G31" s="162"/>
      <c r="H31" s="162"/>
      <c r="I31" s="159"/>
      <c r="J31" s="52"/>
      <c r="K31" s="53"/>
      <c r="L31" s="163" t="s">
        <v>58</v>
      </c>
      <c r="M31" s="164"/>
      <c r="N31" s="54"/>
    </row>
    <row r="32" spans="1:16" ht="12.95" customHeight="1" x14ac:dyDescent="0.2">
      <c r="A32" s="55" t="s">
        <v>59</v>
      </c>
      <c r="B32" s="56">
        <v>1.4999999999999999E-2</v>
      </c>
      <c r="C32" s="57" t="s">
        <v>60</v>
      </c>
      <c r="D32" s="58"/>
      <c r="E32" s="56"/>
      <c r="F32" s="165" t="s">
        <v>61</v>
      </c>
      <c r="G32" s="166"/>
      <c r="H32" s="166"/>
      <c r="I32" s="147"/>
      <c r="J32" s="59">
        <f>B36*J31</f>
        <v>0</v>
      </c>
      <c r="K32" s="53"/>
      <c r="L32" s="167" t="s">
        <v>62</v>
      </c>
      <c r="M32" s="168"/>
      <c r="N32" s="60"/>
    </row>
    <row r="33" spans="1:16" ht="12.95" customHeight="1" thickBot="1" x14ac:dyDescent="0.25">
      <c r="A33" s="55" t="s">
        <v>63</v>
      </c>
      <c r="B33" s="56">
        <v>0.01</v>
      </c>
      <c r="C33" s="165" t="s">
        <v>64</v>
      </c>
      <c r="D33" s="147"/>
      <c r="E33" s="61">
        <v>0.1111</v>
      </c>
      <c r="F33" s="169" t="s">
        <v>65</v>
      </c>
      <c r="G33" s="170"/>
      <c r="H33" s="170"/>
      <c r="I33" s="171"/>
      <c r="J33" s="62">
        <f>(((0.08*0.5*0.9*(1+(5/56)+(5/56)+(1/3)*(5/56)))))</f>
        <v>4.3499999999999997E-2</v>
      </c>
      <c r="K33" s="6"/>
      <c r="L33" s="167" t="s">
        <v>66</v>
      </c>
      <c r="M33" s="168"/>
      <c r="N33" s="60"/>
    </row>
    <row r="34" spans="1:16" ht="12.95" customHeight="1" thickBot="1" x14ac:dyDescent="0.25">
      <c r="A34" s="55" t="s">
        <v>67</v>
      </c>
      <c r="B34" s="56">
        <v>2E-3</v>
      </c>
      <c r="C34" s="147" t="s">
        <v>68</v>
      </c>
      <c r="D34" s="148"/>
      <c r="E34" s="63"/>
      <c r="F34" s="134" t="s">
        <v>69</v>
      </c>
      <c r="G34" s="136"/>
      <c r="H34" s="136"/>
      <c r="I34" s="135"/>
      <c r="J34" s="64">
        <f>SUM(J31:J33)</f>
        <v>4.3499999999999997E-2</v>
      </c>
      <c r="K34" s="6"/>
      <c r="L34" s="149" t="s">
        <v>70</v>
      </c>
      <c r="M34" s="150"/>
      <c r="N34" s="65"/>
    </row>
    <row r="35" spans="1:16" ht="12.95" customHeight="1" thickBot="1" x14ac:dyDescent="0.25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4" t="s">
        <v>73</v>
      </c>
      <c r="M35" s="151"/>
      <c r="N35" s="67">
        <f>SUM(N31:N34)</f>
        <v>0</v>
      </c>
    </row>
    <row r="36" spans="1:16" ht="12.95" customHeight="1" thickBot="1" x14ac:dyDescent="0.25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5" customHeight="1" thickBot="1" x14ac:dyDescent="0.25">
      <c r="A37" s="55" t="s">
        <v>76</v>
      </c>
      <c r="B37" s="56"/>
      <c r="C37" s="57" t="s">
        <v>77</v>
      </c>
      <c r="D37" s="58"/>
      <c r="E37" s="63"/>
      <c r="F37" s="140" t="s">
        <v>78</v>
      </c>
      <c r="G37" s="152"/>
      <c r="H37" s="152"/>
      <c r="I37" s="152"/>
      <c r="J37" s="153"/>
      <c r="K37" s="6"/>
      <c r="L37" s="6"/>
      <c r="M37" s="6"/>
      <c r="N37" s="6"/>
      <c r="O37" s="6"/>
      <c r="P37" s="6"/>
    </row>
    <row r="38" spans="1:16" ht="12.95" customHeight="1" thickBot="1" x14ac:dyDescent="0.25">
      <c r="A38" s="70" t="s">
        <v>79</v>
      </c>
      <c r="B38" s="71">
        <v>6.0000000000000001E-3</v>
      </c>
      <c r="C38" s="154" t="s">
        <v>80</v>
      </c>
      <c r="D38" s="155"/>
      <c r="E38" s="71"/>
      <c r="F38" s="156" t="s">
        <v>81</v>
      </c>
      <c r="G38" s="157"/>
      <c r="H38" s="157"/>
      <c r="I38" s="158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5" customHeight="1" thickBot="1" x14ac:dyDescent="0.25">
      <c r="A39" s="74" t="s">
        <v>83</v>
      </c>
      <c r="B39" s="64">
        <f>SUM(B31:B38)</f>
        <v>0.33800000000000008</v>
      </c>
      <c r="C39" s="134" t="s">
        <v>84</v>
      </c>
      <c r="D39" s="135"/>
      <c r="E39" s="64">
        <f>SUM(E31:E38)</f>
        <v>0.19440000000000002</v>
      </c>
      <c r="F39" s="134" t="s">
        <v>85</v>
      </c>
      <c r="G39" s="136"/>
      <c r="H39" s="136"/>
      <c r="I39" s="135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5" customHeight="1" thickBot="1" x14ac:dyDescent="0.25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5" customHeight="1" thickBot="1" x14ac:dyDescent="0.25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5" customHeight="1" thickBot="1" x14ac:dyDescent="0.25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">
      <c r="A43" s="81" t="s">
        <v>89</v>
      </c>
      <c r="B43" s="82"/>
      <c r="C43" s="82"/>
      <c r="D43" s="83"/>
      <c r="E43" s="82"/>
      <c r="F43" s="82"/>
      <c r="G43" s="82"/>
      <c r="H43" s="6"/>
      <c r="I43" s="137" t="s">
        <v>90</v>
      </c>
      <c r="J43" s="138"/>
      <c r="K43" s="138"/>
      <c r="L43" s="138"/>
      <c r="M43" s="138"/>
      <c r="N43" s="139"/>
      <c r="O43" s="6"/>
      <c r="P43" s="6"/>
    </row>
    <row r="44" spans="1:16" ht="39" customHeight="1" thickBot="1" x14ac:dyDescent="0.25">
      <c r="A44" s="140" t="s">
        <v>3</v>
      </c>
      <c r="B44" s="141"/>
      <c r="C44" s="84" t="s">
        <v>91</v>
      </c>
      <c r="D44" s="84" t="s">
        <v>92</v>
      </c>
      <c r="E44" s="84" t="s">
        <v>93</v>
      </c>
      <c r="F44" s="142" t="s">
        <v>94</v>
      </c>
      <c r="G44" s="143"/>
      <c r="H44" s="6"/>
      <c r="I44" s="144" t="s">
        <v>95</v>
      </c>
      <c r="J44" s="145"/>
      <c r="K44" s="145"/>
      <c r="L44" s="145"/>
      <c r="M44" s="146"/>
      <c r="N44" s="85"/>
      <c r="O44" s="6"/>
      <c r="P44" s="6"/>
    </row>
    <row r="45" spans="1:16" ht="20.100000000000001" customHeight="1" thickBot="1" x14ac:dyDescent="0.25">
      <c r="A45" s="125">
        <f>D7</f>
        <v>0</v>
      </c>
      <c r="B45" s="126"/>
      <c r="C45" s="86"/>
      <c r="D45" s="86"/>
      <c r="E45" s="87">
        <f>D19</f>
        <v>0</v>
      </c>
      <c r="F45" s="127"/>
      <c r="G45" s="128"/>
      <c r="H45" s="6"/>
      <c r="I45" s="114" t="s">
        <v>96</v>
      </c>
      <c r="J45" s="115"/>
      <c r="K45" s="115"/>
      <c r="L45" s="115"/>
      <c r="M45" s="116"/>
      <c r="N45" s="88"/>
      <c r="O45" s="6"/>
      <c r="P45" s="6"/>
    </row>
    <row r="46" spans="1:16" ht="18" customHeight="1" thickBot="1" x14ac:dyDescent="0.25">
      <c r="A46" s="129" t="s">
        <v>97</v>
      </c>
      <c r="B46" s="130"/>
      <c r="C46" s="130"/>
      <c r="D46" s="130"/>
      <c r="E46" s="131"/>
      <c r="F46" s="132">
        <f>IF(D45=0,0,ROUND(((E45/D45)*F45),2))</f>
        <v>0</v>
      </c>
      <c r="G46" s="133"/>
      <c r="H46" s="6"/>
      <c r="I46" s="114" t="s">
        <v>98</v>
      </c>
      <c r="J46" s="115"/>
      <c r="K46" s="115"/>
      <c r="L46" s="115"/>
      <c r="M46" s="116"/>
      <c r="N46" s="89"/>
      <c r="O46" s="6"/>
      <c r="P46" s="6"/>
    </row>
    <row r="47" spans="1:16" ht="18" customHeight="1" thickTop="1" thickBot="1" x14ac:dyDescent="0.25">
      <c r="A47" s="109" t="s">
        <v>107</v>
      </c>
      <c r="B47" s="110"/>
      <c r="C47" s="110"/>
      <c r="D47" s="110"/>
      <c r="E47" s="111"/>
      <c r="F47" s="112">
        <f>F46*C45</f>
        <v>0</v>
      </c>
      <c r="G47" s="113"/>
      <c r="H47" s="6"/>
      <c r="I47" s="114" t="s">
        <v>99</v>
      </c>
      <c r="J47" s="115"/>
      <c r="K47" s="115"/>
      <c r="L47" s="115"/>
      <c r="M47" s="116"/>
      <c r="N47" s="90"/>
      <c r="O47" s="6"/>
      <c r="P47" s="6"/>
    </row>
    <row r="48" spans="1:16" ht="18" customHeight="1" thickTop="1" thickBot="1" x14ac:dyDescent="0.25">
      <c r="A48" s="117" t="s">
        <v>108</v>
      </c>
      <c r="B48" s="118"/>
      <c r="C48" s="118"/>
      <c r="D48" s="118"/>
      <c r="E48" s="119"/>
      <c r="F48" s="120">
        <f>F47*N48</f>
        <v>0</v>
      </c>
      <c r="G48" s="121"/>
      <c r="H48" s="6"/>
      <c r="I48" s="122" t="s">
        <v>100</v>
      </c>
      <c r="J48" s="123"/>
      <c r="K48" s="123"/>
      <c r="L48" s="123"/>
      <c r="M48" s="124"/>
      <c r="N48" s="91"/>
    </row>
    <row r="49" spans="1:17" ht="15" customHeight="1" x14ac:dyDescent="0.2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">
      <c r="A50" s="108" t="s">
        <v>102</v>
      </c>
      <c r="B50" s="108"/>
      <c r="C50" s="108"/>
      <c r="D50" s="108"/>
      <c r="E50" s="108"/>
      <c r="H50" s="93"/>
    </row>
    <row r="51" spans="1:17" ht="17.100000000000001" customHeight="1" x14ac:dyDescent="0.2">
      <c r="H51" s="6"/>
    </row>
    <row r="52" spans="1:17" ht="15" customHeight="1" x14ac:dyDescent="0.2"/>
    <row r="53" spans="1:17" ht="15" customHeight="1" x14ac:dyDescent="0.2"/>
    <row r="60" spans="1:17" ht="15" customHeight="1" x14ac:dyDescent="0.2"/>
  </sheetData>
  <sheetProtection password="921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37D2-3144-454F-87F7-579DB7201157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40625" defaultRowHeight="12.75" x14ac:dyDescent="0.2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 x14ac:dyDescent="0.2">
      <c r="Q1" s="2"/>
    </row>
    <row r="2" spans="1:18" ht="33" customHeight="1" x14ac:dyDescent="0.2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">
      <c r="A3" s="232" t="s">
        <v>109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1:18" ht="12.9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25">
      <c r="A5" s="233" t="s">
        <v>0</v>
      </c>
      <c r="B5" s="233"/>
      <c r="C5" s="233"/>
      <c r="D5" s="233"/>
      <c r="E5" s="233"/>
      <c r="F5" s="233"/>
      <c r="G5" s="233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 x14ac:dyDescent="0.25">
      <c r="A6" s="234" t="s">
        <v>1</v>
      </c>
      <c r="B6" s="235"/>
      <c r="C6" s="235"/>
      <c r="D6" s="235"/>
      <c r="E6" s="143"/>
      <c r="F6" s="7"/>
      <c r="G6" s="7"/>
      <c r="H6" s="6"/>
      <c r="I6" s="234" t="s">
        <v>2</v>
      </c>
      <c r="J6" s="235"/>
      <c r="K6" s="235"/>
      <c r="L6" s="235"/>
      <c r="M6" s="235"/>
      <c r="N6" s="143"/>
      <c r="O6" s="8"/>
      <c r="P6" s="7"/>
    </row>
    <row r="7" spans="1:18" ht="42" customHeight="1" x14ac:dyDescent="0.2">
      <c r="A7" s="236" t="s">
        <v>3</v>
      </c>
      <c r="B7" s="237"/>
      <c r="C7" s="238"/>
      <c r="D7" s="242"/>
      <c r="E7" s="243"/>
      <c r="F7" s="239"/>
      <c r="G7" s="240"/>
      <c r="H7" s="6"/>
      <c r="I7" s="239" t="s">
        <v>3</v>
      </c>
      <c r="J7" s="240"/>
      <c r="K7" s="240"/>
      <c r="L7" s="241"/>
      <c r="M7" s="244">
        <f>D7</f>
        <v>0</v>
      </c>
      <c r="N7" s="245"/>
      <c r="O7" s="239"/>
      <c r="P7" s="240"/>
    </row>
    <row r="8" spans="1:18" ht="12.95" customHeight="1" thickBot="1" x14ac:dyDescent="0.25">
      <c r="A8" s="239"/>
      <c r="B8" s="240"/>
      <c r="C8" s="241"/>
      <c r="D8" s="9" t="s">
        <v>4</v>
      </c>
      <c r="E8" s="10" t="s">
        <v>5</v>
      </c>
      <c r="F8" s="11"/>
      <c r="G8" s="12"/>
      <c r="H8" s="6"/>
      <c r="I8" s="239"/>
      <c r="J8" s="240"/>
      <c r="K8" s="240"/>
      <c r="L8" s="241"/>
      <c r="M8" s="9" t="s">
        <v>4</v>
      </c>
      <c r="N8" s="10" t="s">
        <v>5</v>
      </c>
      <c r="O8" s="11"/>
      <c r="P8" s="12"/>
    </row>
    <row r="9" spans="1:18" ht="12.95" customHeight="1" x14ac:dyDescent="0.2">
      <c r="A9" s="226" t="s">
        <v>6</v>
      </c>
      <c r="B9" s="227"/>
      <c r="C9" s="228"/>
      <c r="D9" s="13"/>
      <c r="E9" s="14">
        <f>SUM(N9:N15)</f>
        <v>0</v>
      </c>
      <c r="F9" s="15"/>
      <c r="G9" s="16"/>
      <c r="H9" s="6"/>
      <c r="I9" s="187" t="s">
        <v>7</v>
      </c>
      <c r="J9" s="229" t="s">
        <v>8</v>
      </c>
      <c r="K9" s="230"/>
      <c r="L9" s="231"/>
      <c r="M9" s="17"/>
      <c r="N9" s="18"/>
      <c r="O9" s="19"/>
      <c r="P9" s="16"/>
    </row>
    <row r="10" spans="1:18" ht="12.95" customHeight="1" x14ac:dyDescent="0.2">
      <c r="A10" s="199" t="s">
        <v>9</v>
      </c>
      <c r="B10" s="200"/>
      <c r="C10" s="201"/>
      <c r="D10" s="20">
        <f>J41</f>
        <v>0.64160720000000016</v>
      </c>
      <c r="E10" s="21">
        <f>E9*J41</f>
        <v>0</v>
      </c>
      <c r="F10" s="15"/>
      <c r="G10" s="16"/>
      <c r="H10" s="6"/>
      <c r="I10" s="188"/>
      <c r="J10" s="183" t="s">
        <v>10</v>
      </c>
      <c r="K10" s="184"/>
      <c r="L10" s="185"/>
      <c r="M10" s="22"/>
      <c r="N10" s="23">
        <f>M10*N9</f>
        <v>0</v>
      </c>
      <c r="O10" s="19"/>
      <c r="P10" s="16"/>
    </row>
    <row r="11" spans="1:18" ht="12.95" customHeight="1" x14ac:dyDescent="0.2">
      <c r="A11" s="199" t="s">
        <v>11</v>
      </c>
      <c r="B11" s="200"/>
      <c r="C11" s="201"/>
      <c r="D11" s="20"/>
      <c r="E11" s="21">
        <f>SUM(N16:N22)</f>
        <v>0</v>
      </c>
      <c r="F11" s="15"/>
      <c r="G11" s="16"/>
      <c r="H11" s="24"/>
      <c r="I11" s="188"/>
      <c r="J11" s="183" t="s">
        <v>12</v>
      </c>
      <c r="K11" s="184"/>
      <c r="L11" s="185"/>
      <c r="M11" s="22"/>
      <c r="N11" s="23">
        <f>N9*M11</f>
        <v>0</v>
      </c>
      <c r="O11" s="19"/>
      <c r="P11" s="16"/>
    </row>
    <row r="12" spans="1:18" ht="12.95" customHeight="1" x14ac:dyDescent="0.2">
      <c r="A12" s="199" t="s">
        <v>13</v>
      </c>
      <c r="B12" s="200"/>
      <c r="C12" s="201"/>
      <c r="D12" s="20"/>
      <c r="E12" s="21">
        <f>SUM(N23:N26)</f>
        <v>0</v>
      </c>
      <c r="F12" s="15"/>
      <c r="G12" s="16"/>
      <c r="H12" s="6"/>
      <c r="I12" s="188"/>
      <c r="J12" s="183" t="s">
        <v>14</v>
      </c>
      <c r="K12" s="184"/>
      <c r="L12" s="185"/>
      <c r="M12" s="25"/>
      <c r="N12" s="26"/>
      <c r="O12" s="19"/>
      <c r="P12" s="16"/>
    </row>
    <row r="13" spans="1:18" ht="12.95" customHeight="1" thickBot="1" x14ac:dyDescent="0.25">
      <c r="A13" s="202" t="s">
        <v>15</v>
      </c>
      <c r="B13" s="203"/>
      <c r="C13" s="204"/>
      <c r="D13" s="205">
        <f>SUM(E9:E12)</f>
        <v>0</v>
      </c>
      <c r="E13" s="206"/>
      <c r="F13" s="15"/>
      <c r="G13" s="16"/>
      <c r="H13" s="6"/>
      <c r="I13" s="188"/>
      <c r="J13" s="183" t="s">
        <v>16</v>
      </c>
      <c r="K13" s="184"/>
      <c r="L13" s="185"/>
      <c r="M13" s="25"/>
      <c r="N13" s="27"/>
      <c r="O13" s="19"/>
      <c r="P13" s="16"/>
    </row>
    <row r="14" spans="1:18" ht="12.95" customHeight="1" x14ac:dyDescent="0.2">
      <c r="A14" s="199" t="s">
        <v>17</v>
      </c>
      <c r="B14" s="200"/>
      <c r="C14" s="201"/>
      <c r="D14" s="28"/>
      <c r="E14" s="21">
        <f>D13*D14</f>
        <v>0</v>
      </c>
      <c r="F14" s="222"/>
      <c r="G14" s="223"/>
      <c r="H14" s="6"/>
      <c r="I14" s="188"/>
      <c r="J14" s="183" t="s">
        <v>18</v>
      </c>
      <c r="K14" s="184"/>
      <c r="L14" s="185"/>
      <c r="M14" s="25"/>
      <c r="N14" s="27"/>
      <c r="O14" s="224" t="s">
        <v>19</v>
      </c>
      <c r="P14" s="193" t="s">
        <v>20</v>
      </c>
      <c r="Q14" s="195" t="s">
        <v>21</v>
      </c>
      <c r="R14" s="197" t="s">
        <v>22</v>
      </c>
    </row>
    <row r="15" spans="1:18" ht="12.95" customHeight="1" thickBot="1" x14ac:dyDescent="0.25">
      <c r="A15" s="199" t="s">
        <v>23</v>
      </c>
      <c r="B15" s="200"/>
      <c r="C15" s="201"/>
      <c r="D15" s="28"/>
      <c r="E15" s="21">
        <f>D15*(D13+E14)</f>
        <v>0</v>
      </c>
      <c r="F15" s="15"/>
      <c r="G15" s="16"/>
      <c r="H15" s="6"/>
      <c r="I15" s="189"/>
      <c r="J15" s="172" t="s">
        <v>24</v>
      </c>
      <c r="K15" s="173"/>
      <c r="L15" s="174"/>
      <c r="M15" s="29"/>
      <c r="N15" s="30"/>
      <c r="O15" s="225"/>
      <c r="P15" s="194"/>
      <c r="Q15" s="196"/>
      <c r="R15" s="198"/>
    </row>
    <row r="16" spans="1:18" ht="12.95" customHeight="1" thickBot="1" x14ac:dyDescent="0.25">
      <c r="A16" s="202" t="s">
        <v>25</v>
      </c>
      <c r="B16" s="203"/>
      <c r="C16" s="204"/>
      <c r="D16" s="205">
        <f>SUM(E14:E15)</f>
        <v>0</v>
      </c>
      <c r="E16" s="206"/>
      <c r="F16" s="15"/>
      <c r="G16" s="16"/>
      <c r="H16" s="6"/>
      <c r="I16" s="187" t="s">
        <v>26</v>
      </c>
      <c r="J16" s="190" t="s">
        <v>27</v>
      </c>
      <c r="K16" s="191"/>
      <c r="L16" s="192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5" customHeight="1" x14ac:dyDescent="0.2">
      <c r="A17" s="202" t="s">
        <v>28</v>
      </c>
      <c r="B17" s="203"/>
      <c r="C17" s="204"/>
      <c r="D17" s="205">
        <f>D13+D16</f>
        <v>0</v>
      </c>
      <c r="E17" s="206"/>
      <c r="F17" s="186"/>
      <c r="G17" s="175"/>
      <c r="H17" s="6"/>
      <c r="I17" s="188"/>
      <c r="J17" s="183" t="s">
        <v>29</v>
      </c>
      <c r="K17" s="184"/>
      <c r="L17" s="185"/>
      <c r="M17" s="25"/>
      <c r="N17" s="27"/>
    </row>
    <row r="18" spans="1:16" ht="12.95" customHeight="1" thickBot="1" x14ac:dyDescent="0.25">
      <c r="A18" s="219" t="s">
        <v>30</v>
      </c>
      <c r="B18" s="220"/>
      <c r="C18" s="221"/>
      <c r="D18" s="37">
        <f>N35</f>
        <v>0</v>
      </c>
      <c r="E18" s="38">
        <f>((D13+D16)/(1-N35))*D18</f>
        <v>0</v>
      </c>
      <c r="F18" s="186"/>
      <c r="G18" s="175"/>
      <c r="H18" s="6"/>
      <c r="I18" s="188"/>
      <c r="J18" s="183" t="s">
        <v>31</v>
      </c>
      <c r="K18" s="184"/>
      <c r="L18" s="185"/>
      <c r="M18" s="25"/>
      <c r="N18" s="27"/>
      <c r="O18" s="19"/>
      <c r="P18" s="16"/>
    </row>
    <row r="19" spans="1:16" ht="12.95" customHeight="1" thickTop="1" thickBot="1" x14ac:dyDescent="0.25">
      <c r="A19" s="207" t="s">
        <v>32</v>
      </c>
      <c r="B19" s="208"/>
      <c r="C19" s="209"/>
      <c r="D19" s="210">
        <f>D17+E18</f>
        <v>0</v>
      </c>
      <c r="E19" s="211"/>
      <c r="F19" s="15"/>
      <c r="G19" s="16"/>
      <c r="H19" s="6"/>
      <c r="I19" s="188"/>
      <c r="J19" s="183" t="s">
        <v>33</v>
      </c>
      <c r="K19" s="184"/>
      <c r="L19" s="185"/>
      <c r="M19" s="25"/>
      <c r="N19" s="27"/>
      <c r="O19" s="212"/>
      <c r="P19" s="213"/>
    </row>
    <row r="20" spans="1:16" ht="12.95" customHeight="1" thickTop="1" thickBot="1" x14ac:dyDescent="0.25">
      <c r="A20" s="214" t="s">
        <v>34</v>
      </c>
      <c r="B20" s="215"/>
      <c r="C20" s="216"/>
      <c r="D20" s="217">
        <f>IF(D19=0,0,D19/E9)</f>
        <v>0</v>
      </c>
      <c r="E20" s="218" t="e">
        <f>D19+#REF!</f>
        <v>#REF!</v>
      </c>
      <c r="F20" s="186"/>
      <c r="G20" s="175"/>
      <c r="H20" s="6"/>
      <c r="I20" s="188"/>
      <c r="J20" s="183" t="s">
        <v>35</v>
      </c>
      <c r="K20" s="184"/>
      <c r="L20" s="185"/>
      <c r="M20" s="25"/>
      <c r="N20" s="27"/>
      <c r="O20" s="15"/>
      <c r="P20" s="39"/>
    </row>
    <row r="21" spans="1:16" ht="12.95" customHeight="1" x14ac:dyDescent="0.2">
      <c r="A21" s="40" t="s">
        <v>36</v>
      </c>
      <c r="B21" s="6"/>
      <c r="C21" s="6"/>
      <c r="D21" s="41"/>
      <c r="E21" s="6"/>
      <c r="F21" s="175"/>
      <c r="G21" s="175"/>
      <c r="H21" s="6"/>
      <c r="I21" s="188"/>
      <c r="J21" s="183" t="s">
        <v>37</v>
      </c>
      <c r="K21" s="184"/>
      <c r="L21" s="185"/>
      <c r="M21" s="25"/>
      <c r="N21" s="42"/>
      <c r="O21" s="15"/>
      <c r="P21" s="39"/>
    </row>
    <row r="22" spans="1:16" ht="12.95" customHeight="1" thickBot="1" x14ac:dyDescent="0.25">
      <c r="A22" s="40" t="s">
        <v>38</v>
      </c>
      <c r="B22" s="6"/>
      <c r="C22" s="6"/>
      <c r="D22" s="41"/>
      <c r="E22" s="6"/>
      <c r="F22" s="6"/>
      <c r="G22" s="6"/>
      <c r="I22" s="189"/>
      <c r="J22" s="172" t="s">
        <v>39</v>
      </c>
      <c r="K22" s="173"/>
      <c r="L22" s="174"/>
      <c r="M22" s="29"/>
      <c r="N22" s="30"/>
      <c r="O22" s="186"/>
      <c r="P22" s="175"/>
    </row>
    <row r="23" spans="1:16" ht="12.95" customHeight="1" x14ac:dyDescent="0.2">
      <c r="A23" s="40" t="s">
        <v>40</v>
      </c>
      <c r="B23" s="6"/>
      <c r="C23" s="6"/>
      <c r="D23" s="41"/>
      <c r="E23" s="6"/>
      <c r="F23" s="6"/>
      <c r="G23" s="6"/>
      <c r="I23" s="187" t="s">
        <v>41</v>
      </c>
      <c r="J23" s="190" t="s">
        <v>42</v>
      </c>
      <c r="K23" s="191"/>
      <c r="L23" s="192"/>
      <c r="M23" s="31"/>
      <c r="N23" s="26"/>
      <c r="O23" s="186"/>
      <c r="P23" s="175"/>
    </row>
    <row r="24" spans="1:16" ht="12.95" customHeight="1" x14ac:dyDescent="0.2">
      <c r="A24" s="40" t="s">
        <v>43</v>
      </c>
      <c r="B24" s="6"/>
      <c r="C24" s="6"/>
      <c r="D24" s="41"/>
      <c r="E24" s="6"/>
      <c r="F24" s="6"/>
      <c r="G24" s="6"/>
      <c r="I24" s="188"/>
      <c r="J24" s="183" t="s">
        <v>44</v>
      </c>
      <c r="K24" s="184"/>
      <c r="L24" s="185"/>
      <c r="M24" s="25"/>
      <c r="N24" s="27"/>
      <c r="O24" s="15"/>
      <c r="P24" s="16"/>
    </row>
    <row r="25" spans="1:16" ht="12.95" customHeight="1" x14ac:dyDescent="0.2">
      <c r="A25" s="43"/>
      <c r="B25" s="6"/>
      <c r="C25" s="6"/>
      <c r="D25" s="6"/>
      <c r="E25" s="6"/>
      <c r="F25" s="6"/>
      <c r="G25" s="6"/>
      <c r="H25" s="44"/>
      <c r="I25" s="188"/>
      <c r="J25" s="183" t="s">
        <v>45</v>
      </c>
      <c r="K25" s="184"/>
      <c r="L25" s="185"/>
      <c r="M25" s="25"/>
      <c r="N25" s="27"/>
      <c r="O25" s="186"/>
      <c r="P25" s="175"/>
    </row>
    <row r="26" spans="1:16" ht="12.95" customHeight="1" thickBot="1" x14ac:dyDescent="0.25">
      <c r="A26" s="43"/>
      <c r="B26" s="6"/>
      <c r="C26" s="6"/>
      <c r="D26" s="6"/>
      <c r="E26" s="6"/>
      <c r="F26" s="6"/>
      <c r="G26" s="6"/>
      <c r="H26" s="6"/>
      <c r="I26" s="189"/>
      <c r="J26" s="172" t="s">
        <v>46</v>
      </c>
      <c r="K26" s="173"/>
      <c r="L26" s="174"/>
      <c r="M26" s="29"/>
      <c r="N26" s="30"/>
      <c r="O26" s="175"/>
      <c r="P26" s="175"/>
    </row>
    <row r="27" spans="1:16" ht="12.95" customHeight="1" thickBot="1" x14ac:dyDescent="0.25">
      <c r="B27" s="6"/>
      <c r="C27" s="6"/>
      <c r="D27" s="6"/>
      <c r="E27" s="6"/>
      <c r="F27" s="6"/>
      <c r="G27" s="6"/>
      <c r="H27" s="6"/>
      <c r="I27" s="176" t="s">
        <v>47</v>
      </c>
      <c r="J27" s="177"/>
      <c r="K27" s="177"/>
      <c r="L27" s="178"/>
      <c r="M27" s="179">
        <f>SUM(N9:N26)</f>
        <v>0</v>
      </c>
      <c r="N27" s="180"/>
    </row>
    <row r="28" spans="1:16" ht="12.95" customHeight="1" x14ac:dyDescent="0.2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25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00000000000001" customHeight="1" thickBot="1" x14ac:dyDescent="0.25">
      <c r="A30" s="181" t="s">
        <v>50</v>
      </c>
      <c r="B30" s="182"/>
      <c r="C30" s="140" t="s">
        <v>51</v>
      </c>
      <c r="D30" s="152"/>
      <c r="E30" s="153"/>
      <c r="F30" s="140" t="s">
        <v>52</v>
      </c>
      <c r="G30" s="152"/>
      <c r="H30" s="152"/>
      <c r="I30" s="152"/>
      <c r="J30" s="153"/>
      <c r="K30" s="47"/>
      <c r="L30" s="140" t="s">
        <v>53</v>
      </c>
      <c r="M30" s="153"/>
      <c r="N30" s="48" t="s">
        <v>54</v>
      </c>
    </row>
    <row r="31" spans="1:16" ht="12.95" customHeight="1" x14ac:dyDescent="0.2">
      <c r="A31" s="49" t="s">
        <v>55</v>
      </c>
      <c r="B31" s="50">
        <v>0.2</v>
      </c>
      <c r="C31" s="159" t="s">
        <v>56</v>
      </c>
      <c r="D31" s="160"/>
      <c r="E31" s="51">
        <v>8.3299999999999999E-2</v>
      </c>
      <c r="F31" s="161" t="s">
        <v>57</v>
      </c>
      <c r="G31" s="162"/>
      <c r="H31" s="162"/>
      <c r="I31" s="159"/>
      <c r="J31" s="52"/>
      <c r="K31" s="53"/>
      <c r="L31" s="163" t="s">
        <v>58</v>
      </c>
      <c r="M31" s="164"/>
      <c r="N31" s="54"/>
    </row>
    <row r="32" spans="1:16" ht="12.95" customHeight="1" x14ac:dyDescent="0.2">
      <c r="A32" s="55" t="s">
        <v>59</v>
      </c>
      <c r="B32" s="56">
        <v>1.4999999999999999E-2</v>
      </c>
      <c r="C32" s="57" t="s">
        <v>60</v>
      </c>
      <c r="D32" s="58"/>
      <c r="E32" s="56"/>
      <c r="F32" s="165" t="s">
        <v>61</v>
      </c>
      <c r="G32" s="166"/>
      <c r="H32" s="166"/>
      <c r="I32" s="147"/>
      <c r="J32" s="59">
        <f>B36*J31</f>
        <v>0</v>
      </c>
      <c r="K32" s="53"/>
      <c r="L32" s="167" t="s">
        <v>62</v>
      </c>
      <c r="M32" s="168"/>
      <c r="N32" s="60"/>
    </row>
    <row r="33" spans="1:16" ht="12.95" customHeight="1" thickBot="1" x14ac:dyDescent="0.25">
      <c r="A33" s="55" t="s">
        <v>63</v>
      </c>
      <c r="B33" s="56">
        <v>0.01</v>
      </c>
      <c r="C33" s="165" t="s">
        <v>64</v>
      </c>
      <c r="D33" s="147"/>
      <c r="E33" s="61">
        <v>0.1111</v>
      </c>
      <c r="F33" s="169" t="s">
        <v>65</v>
      </c>
      <c r="G33" s="170"/>
      <c r="H33" s="170"/>
      <c r="I33" s="171"/>
      <c r="J33" s="62">
        <f>(((0.08*0.5*0.9*(1+(5/56)+(5/56)+(1/3)*(5/56)))))</f>
        <v>4.3499999999999997E-2</v>
      </c>
      <c r="K33" s="6"/>
      <c r="L33" s="167" t="s">
        <v>66</v>
      </c>
      <c r="M33" s="168"/>
      <c r="N33" s="60"/>
    </row>
    <row r="34" spans="1:16" ht="12.95" customHeight="1" thickBot="1" x14ac:dyDescent="0.25">
      <c r="A34" s="55" t="s">
        <v>67</v>
      </c>
      <c r="B34" s="56">
        <v>2E-3</v>
      </c>
      <c r="C34" s="147" t="s">
        <v>68</v>
      </c>
      <c r="D34" s="148"/>
      <c r="E34" s="63"/>
      <c r="F34" s="134" t="s">
        <v>69</v>
      </c>
      <c r="G34" s="136"/>
      <c r="H34" s="136"/>
      <c r="I34" s="135"/>
      <c r="J34" s="64">
        <f>SUM(J31:J33)</f>
        <v>4.3499999999999997E-2</v>
      </c>
      <c r="K34" s="6"/>
      <c r="L34" s="149" t="s">
        <v>70</v>
      </c>
      <c r="M34" s="150"/>
      <c r="N34" s="65"/>
    </row>
    <row r="35" spans="1:16" ht="12.95" customHeight="1" thickBot="1" x14ac:dyDescent="0.25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4" t="s">
        <v>73</v>
      </c>
      <c r="M35" s="151"/>
      <c r="N35" s="67">
        <f>SUM(N31:N34)</f>
        <v>0</v>
      </c>
    </row>
    <row r="36" spans="1:16" ht="12.95" customHeight="1" thickBot="1" x14ac:dyDescent="0.25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5" customHeight="1" thickBot="1" x14ac:dyDescent="0.25">
      <c r="A37" s="55" t="s">
        <v>76</v>
      </c>
      <c r="B37" s="56"/>
      <c r="C37" s="57" t="s">
        <v>77</v>
      </c>
      <c r="D37" s="58"/>
      <c r="E37" s="63"/>
      <c r="F37" s="140" t="s">
        <v>78</v>
      </c>
      <c r="G37" s="152"/>
      <c r="H37" s="152"/>
      <c r="I37" s="152"/>
      <c r="J37" s="153"/>
      <c r="K37" s="6"/>
      <c r="L37" s="6"/>
      <c r="M37" s="6"/>
      <c r="N37" s="6"/>
      <c r="O37" s="6"/>
      <c r="P37" s="6"/>
    </row>
    <row r="38" spans="1:16" ht="12.95" customHeight="1" thickBot="1" x14ac:dyDescent="0.25">
      <c r="A38" s="70" t="s">
        <v>79</v>
      </c>
      <c r="B38" s="71">
        <v>6.0000000000000001E-3</v>
      </c>
      <c r="C38" s="154" t="s">
        <v>80</v>
      </c>
      <c r="D38" s="155"/>
      <c r="E38" s="71"/>
      <c r="F38" s="156" t="s">
        <v>81</v>
      </c>
      <c r="G38" s="157"/>
      <c r="H38" s="157"/>
      <c r="I38" s="158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5" customHeight="1" thickBot="1" x14ac:dyDescent="0.25">
      <c r="A39" s="74" t="s">
        <v>83</v>
      </c>
      <c r="B39" s="64">
        <f>SUM(B31:B38)</f>
        <v>0.33800000000000008</v>
      </c>
      <c r="C39" s="134" t="s">
        <v>84</v>
      </c>
      <c r="D39" s="135"/>
      <c r="E39" s="64">
        <f>SUM(E31:E38)</f>
        <v>0.19440000000000002</v>
      </c>
      <c r="F39" s="134" t="s">
        <v>85</v>
      </c>
      <c r="G39" s="136"/>
      <c r="H39" s="136"/>
      <c r="I39" s="135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5" customHeight="1" thickBot="1" x14ac:dyDescent="0.25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5" customHeight="1" thickBot="1" x14ac:dyDescent="0.25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5" customHeight="1" thickBot="1" x14ac:dyDescent="0.25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">
      <c r="A43" s="81" t="s">
        <v>89</v>
      </c>
      <c r="B43" s="82"/>
      <c r="C43" s="82"/>
      <c r="D43" s="83"/>
      <c r="E43" s="82"/>
      <c r="F43" s="82"/>
      <c r="G43" s="82"/>
      <c r="H43" s="6"/>
      <c r="I43" s="137" t="s">
        <v>90</v>
      </c>
      <c r="J43" s="138"/>
      <c r="K43" s="138"/>
      <c r="L43" s="138"/>
      <c r="M43" s="138"/>
      <c r="N43" s="139"/>
      <c r="O43" s="6"/>
      <c r="P43" s="6"/>
    </row>
    <row r="44" spans="1:16" ht="39" customHeight="1" thickBot="1" x14ac:dyDescent="0.25">
      <c r="A44" s="140" t="s">
        <v>3</v>
      </c>
      <c r="B44" s="141"/>
      <c r="C44" s="84" t="s">
        <v>91</v>
      </c>
      <c r="D44" s="84" t="s">
        <v>92</v>
      </c>
      <c r="E44" s="84" t="s">
        <v>93</v>
      </c>
      <c r="F44" s="142" t="s">
        <v>94</v>
      </c>
      <c r="G44" s="143"/>
      <c r="H44" s="6"/>
      <c r="I44" s="144" t="s">
        <v>95</v>
      </c>
      <c r="J44" s="145"/>
      <c r="K44" s="145"/>
      <c r="L44" s="145"/>
      <c r="M44" s="146"/>
      <c r="N44" s="85"/>
      <c r="O44" s="6"/>
      <c r="P44" s="6"/>
    </row>
    <row r="45" spans="1:16" ht="20.100000000000001" customHeight="1" thickBot="1" x14ac:dyDescent="0.25">
      <c r="A45" s="125">
        <f>D7</f>
        <v>0</v>
      </c>
      <c r="B45" s="126"/>
      <c r="C45" s="86"/>
      <c r="D45" s="86"/>
      <c r="E45" s="87">
        <f>D19</f>
        <v>0</v>
      </c>
      <c r="F45" s="127"/>
      <c r="G45" s="128"/>
      <c r="H45" s="6"/>
      <c r="I45" s="114" t="s">
        <v>96</v>
      </c>
      <c r="J45" s="115"/>
      <c r="K45" s="115"/>
      <c r="L45" s="115"/>
      <c r="M45" s="116"/>
      <c r="N45" s="88"/>
      <c r="O45" s="6"/>
      <c r="P45" s="6"/>
    </row>
    <row r="46" spans="1:16" ht="18" customHeight="1" thickBot="1" x14ac:dyDescent="0.25">
      <c r="A46" s="129" t="s">
        <v>97</v>
      </c>
      <c r="B46" s="130"/>
      <c r="C46" s="130"/>
      <c r="D46" s="130"/>
      <c r="E46" s="131"/>
      <c r="F46" s="132">
        <f>IF(D45=0,0,ROUND(((E45/D45)*F45),2))</f>
        <v>0</v>
      </c>
      <c r="G46" s="133"/>
      <c r="H46" s="6"/>
      <c r="I46" s="114" t="s">
        <v>98</v>
      </c>
      <c r="J46" s="115"/>
      <c r="K46" s="115"/>
      <c r="L46" s="115"/>
      <c r="M46" s="116"/>
      <c r="N46" s="89"/>
      <c r="O46" s="6"/>
      <c r="P46" s="6"/>
    </row>
    <row r="47" spans="1:16" ht="18" customHeight="1" thickTop="1" thickBot="1" x14ac:dyDescent="0.25">
      <c r="A47" s="109" t="s">
        <v>110</v>
      </c>
      <c r="B47" s="110"/>
      <c r="C47" s="110"/>
      <c r="D47" s="110"/>
      <c r="E47" s="111"/>
      <c r="F47" s="112">
        <f>F46*C45</f>
        <v>0</v>
      </c>
      <c r="G47" s="113"/>
      <c r="H47" s="6"/>
      <c r="I47" s="114" t="s">
        <v>99</v>
      </c>
      <c r="J47" s="115"/>
      <c r="K47" s="115"/>
      <c r="L47" s="115"/>
      <c r="M47" s="116"/>
      <c r="N47" s="90"/>
      <c r="O47" s="6"/>
      <c r="P47" s="6"/>
    </row>
    <row r="48" spans="1:16" ht="18" customHeight="1" thickTop="1" thickBot="1" x14ac:dyDescent="0.25">
      <c r="A48" s="117" t="s">
        <v>111</v>
      </c>
      <c r="B48" s="118"/>
      <c r="C48" s="118"/>
      <c r="D48" s="118"/>
      <c r="E48" s="119"/>
      <c r="F48" s="120">
        <f>F47*N48</f>
        <v>0</v>
      </c>
      <c r="G48" s="121"/>
      <c r="H48" s="6"/>
      <c r="I48" s="122" t="s">
        <v>100</v>
      </c>
      <c r="J48" s="123"/>
      <c r="K48" s="123"/>
      <c r="L48" s="123"/>
      <c r="M48" s="124"/>
      <c r="N48" s="91"/>
    </row>
    <row r="49" spans="1:17" ht="15" customHeight="1" x14ac:dyDescent="0.2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">
      <c r="A50" s="108" t="s">
        <v>102</v>
      </c>
      <c r="B50" s="108"/>
      <c r="C50" s="108"/>
      <c r="D50" s="108"/>
      <c r="E50" s="108"/>
      <c r="H50" s="93"/>
    </row>
    <row r="51" spans="1:17" ht="17.100000000000001" customHeight="1" x14ac:dyDescent="0.2">
      <c r="H51" s="6"/>
    </row>
    <row r="52" spans="1:17" ht="15" customHeight="1" x14ac:dyDescent="0.2"/>
    <row r="53" spans="1:17" ht="15" customHeight="1" x14ac:dyDescent="0.2"/>
    <row r="60" spans="1:17" ht="15" customHeight="1" x14ac:dyDescent="0.2"/>
  </sheetData>
  <sheetProtection password="921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E769A-14DD-4689-8EDF-E8E37BD7393A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40625" defaultRowHeight="12.75" x14ac:dyDescent="0.2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 x14ac:dyDescent="0.2">
      <c r="Q1" s="2"/>
    </row>
    <row r="2" spans="1:18" ht="33" customHeight="1" x14ac:dyDescent="0.2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">
      <c r="A3" s="232" t="s">
        <v>106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1:18" ht="12.9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25">
      <c r="A5" s="233" t="s">
        <v>0</v>
      </c>
      <c r="B5" s="233"/>
      <c r="C5" s="233"/>
      <c r="D5" s="233"/>
      <c r="E5" s="233"/>
      <c r="F5" s="233"/>
      <c r="G5" s="233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 x14ac:dyDescent="0.25">
      <c r="A6" s="234" t="s">
        <v>1</v>
      </c>
      <c r="B6" s="235"/>
      <c r="C6" s="235"/>
      <c r="D6" s="235"/>
      <c r="E6" s="143"/>
      <c r="F6" s="7"/>
      <c r="G6" s="7"/>
      <c r="H6" s="6"/>
      <c r="I6" s="234" t="s">
        <v>2</v>
      </c>
      <c r="J6" s="235"/>
      <c r="K6" s="235"/>
      <c r="L6" s="235"/>
      <c r="M6" s="235"/>
      <c r="N6" s="143"/>
      <c r="O6" s="8"/>
      <c r="P6" s="7"/>
    </row>
    <row r="7" spans="1:18" ht="42" customHeight="1" x14ac:dyDescent="0.2">
      <c r="A7" s="236" t="s">
        <v>3</v>
      </c>
      <c r="B7" s="237"/>
      <c r="C7" s="238"/>
      <c r="D7" s="242"/>
      <c r="E7" s="243"/>
      <c r="F7" s="239"/>
      <c r="G7" s="240"/>
      <c r="H7" s="6"/>
      <c r="I7" s="239" t="s">
        <v>3</v>
      </c>
      <c r="J7" s="240"/>
      <c r="K7" s="240"/>
      <c r="L7" s="241"/>
      <c r="M7" s="244">
        <f>D7</f>
        <v>0</v>
      </c>
      <c r="N7" s="245"/>
      <c r="O7" s="239"/>
      <c r="P7" s="240"/>
    </row>
    <row r="8" spans="1:18" ht="12.95" customHeight="1" thickBot="1" x14ac:dyDescent="0.25">
      <c r="A8" s="239"/>
      <c r="B8" s="240"/>
      <c r="C8" s="241"/>
      <c r="D8" s="9" t="s">
        <v>4</v>
      </c>
      <c r="E8" s="10" t="s">
        <v>5</v>
      </c>
      <c r="F8" s="11"/>
      <c r="G8" s="12"/>
      <c r="H8" s="6"/>
      <c r="I8" s="239"/>
      <c r="J8" s="240"/>
      <c r="K8" s="240"/>
      <c r="L8" s="241"/>
      <c r="M8" s="9" t="s">
        <v>4</v>
      </c>
      <c r="N8" s="10" t="s">
        <v>5</v>
      </c>
      <c r="O8" s="11"/>
      <c r="P8" s="12"/>
    </row>
    <row r="9" spans="1:18" ht="12.95" customHeight="1" x14ac:dyDescent="0.2">
      <c r="A9" s="226" t="s">
        <v>6</v>
      </c>
      <c r="B9" s="227"/>
      <c r="C9" s="228"/>
      <c r="D9" s="13"/>
      <c r="E9" s="14">
        <f>SUM(N9:N15)</f>
        <v>0</v>
      </c>
      <c r="F9" s="15"/>
      <c r="G9" s="16"/>
      <c r="H9" s="6"/>
      <c r="I9" s="187" t="s">
        <v>7</v>
      </c>
      <c r="J9" s="229" t="s">
        <v>8</v>
      </c>
      <c r="K9" s="230"/>
      <c r="L9" s="231"/>
      <c r="M9" s="17"/>
      <c r="N9" s="18"/>
      <c r="O9" s="19"/>
      <c r="P9" s="16"/>
    </row>
    <row r="10" spans="1:18" ht="12.95" customHeight="1" x14ac:dyDescent="0.2">
      <c r="A10" s="199" t="s">
        <v>9</v>
      </c>
      <c r="B10" s="200"/>
      <c r="C10" s="201"/>
      <c r="D10" s="20">
        <f>J41</f>
        <v>0.64160720000000016</v>
      </c>
      <c r="E10" s="21">
        <f>E9*J41</f>
        <v>0</v>
      </c>
      <c r="F10" s="15"/>
      <c r="G10" s="16"/>
      <c r="H10" s="6"/>
      <c r="I10" s="188"/>
      <c r="J10" s="183" t="s">
        <v>10</v>
      </c>
      <c r="K10" s="184"/>
      <c r="L10" s="185"/>
      <c r="M10" s="22"/>
      <c r="N10" s="23">
        <f>M10*N9</f>
        <v>0</v>
      </c>
      <c r="O10" s="19"/>
      <c r="P10" s="16"/>
    </row>
    <row r="11" spans="1:18" ht="12.95" customHeight="1" x14ac:dyDescent="0.2">
      <c r="A11" s="199" t="s">
        <v>11</v>
      </c>
      <c r="B11" s="200"/>
      <c r="C11" s="201"/>
      <c r="D11" s="20"/>
      <c r="E11" s="21">
        <f>SUM(N16:N22)</f>
        <v>0</v>
      </c>
      <c r="F11" s="15"/>
      <c r="G11" s="16"/>
      <c r="H11" s="24"/>
      <c r="I11" s="188"/>
      <c r="J11" s="183" t="s">
        <v>12</v>
      </c>
      <c r="K11" s="184"/>
      <c r="L11" s="185"/>
      <c r="M11" s="22"/>
      <c r="N11" s="23">
        <f>N9*M11</f>
        <v>0</v>
      </c>
      <c r="O11" s="19"/>
      <c r="P11" s="16"/>
    </row>
    <row r="12" spans="1:18" ht="12.95" customHeight="1" x14ac:dyDescent="0.2">
      <c r="A12" s="199" t="s">
        <v>13</v>
      </c>
      <c r="B12" s="200"/>
      <c r="C12" s="201"/>
      <c r="D12" s="20"/>
      <c r="E12" s="21">
        <f>SUM(N23:N26)</f>
        <v>0</v>
      </c>
      <c r="F12" s="15"/>
      <c r="G12" s="16"/>
      <c r="H12" s="6"/>
      <c r="I12" s="188"/>
      <c r="J12" s="183" t="s">
        <v>14</v>
      </c>
      <c r="K12" s="184"/>
      <c r="L12" s="185"/>
      <c r="M12" s="25"/>
      <c r="N12" s="26"/>
      <c r="O12" s="19"/>
      <c r="P12" s="16"/>
    </row>
    <row r="13" spans="1:18" ht="12.95" customHeight="1" thickBot="1" x14ac:dyDescent="0.25">
      <c r="A13" s="202" t="s">
        <v>15</v>
      </c>
      <c r="B13" s="203"/>
      <c r="C13" s="204"/>
      <c r="D13" s="205">
        <f>SUM(E9:E12)</f>
        <v>0</v>
      </c>
      <c r="E13" s="206"/>
      <c r="F13" s="15"/>
      <c r="G13" s="16"/>
      <c r="H13" s="6"/>
      <c r="I13" s="188"/>
      <c r="J13" s="183" t="s">
        <v>16</v>
      </c>
      <c r="K13" s="184"/>
      <c r="L13" s="185"/>
      <c r="M13" s="25"/>
      <c r="N13" s="27"/>
      <c r="O13" s="19"/>
      <c r="P13" s="16"/>
    </row>
    <row r="14" spans="1:18" ht="12.95" customHeight="1" x14ac:dyDescent="0.2">
      <c r="A14" s="199" t="s">
        <v>17</v>
      </c>
      <c r="B14" s="200"/>
      <c r="C14" s="201"/>
      <c r="D14" s="28"/>
      <c r="E14" s="21">
        <f>D13*D14</f>
        <v>0</v>
      </c>
      <c r="F14" s="222"/>
      <c r="G14" s="223"/>
      <c r="H14" s="6"/>
      <c r="I14" s="188"/>
      <c r="J14" s="183" t="s">
        <v>18</v>
      </c>
      <c r="K14" s="184"/>
      <c r="L14" s="185"/>
      <c r="M14" s="25"/>
      <c r="N14" s="27"/>
      <c r="O14" s="224" t="s">
        <v>19</v>
      </c>
      <c r="P14" s="193" t="s">
        <v>20</v>
      </c>
      <c r="Q14" s="195" t="s">
        <v>21</v>
      </c>
      <c r="R14" s="197" t="s">
        <v>22</v>
      </c>
    </row>
    <row r="15" spans="1:18" ht="12.95" customHeight="1" thickBot="1" x14ac:dyDescent="0.25">
      <c r="A15" s="199" t="s">
        <v>23</v>
      </c>
      <c r="B15" s="200"/>
      <c r="C15" s="201"/>
      <c r="D15" s="28"/>
      <c r="E15" s="21">
        <f>D15*(D13+E14)</f>
        <v>0</v>
      </c>
      <c r="F15" s="15"/>
      <c r="G15" s="16"/>
      <c r="H15" s="6"/>
      <c r="I15" s="189"/>
      <c r="J15" s="172" t="s">
        <v>24</v>
      </c>
      <c r="K15" s="173"/>
      <c r="L15" s="174"/>
      <c r="M15" s="29"/>
      <c r="N15" s="30"/>
      <c r="O15" s="225"/>
      <c r="P15" s="194"/>
      <c r="Q15" s="196"/>
      <c r="R15" s="198"/>
    </row>
    <row r="16" spans="1:18" ht="12.95" customHeight="1" thickBot="1" x14ac:dyDescent="0.25">
      <c r="A16" s="202" t="s">
        <v>25</v>
      </c>
      <c r="B16" s="203"/>
      <c r="C16" s="204"/>
      <c r="D16" s="205">
        <f>SUM(E14:E15)</f>
        <v>0</v>
      </c>
      <c r="E16" s="206"/>
      <c r="F16" s="15"/>
      <c r="G16" s="16"/>
      <c r="H16" s="6"/>
      <c r="I16" s="187" t="s">
        <v>26</v>
      </c>
      <c r="J16" s="190" t="s">
        <v>27</v>
      </c>
      <c r="K16" s="191"/>
      <c r="L16" s="192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5" customHeight="1" x14ac:dyDescent="0.2">
      <c r="A17" s="202" t="s">
        <v>28</v>
      </c>
      <c r="B17" s="203"/>
      <c r="C17" s="204"/>
      <c r="D17" s="205">
        <f>D13+D16</f>
        <v>0</v>
      </c>
      <c r="E17" s="206"/>
      <c r="F17" s="186"/>
      <c r="G17" s="175"/>
      <c r="H17" s="6"/>
      <c r="I17" s="188"/>
      <c r="J17" s="183" t="s">
        <v>29</v>
      </c>
      <c r="K17" s="184"/>
      <c r="L17" s="185"/>
      <c r="M17" s="25"/>
      <c r="N17" s="27"/>
    </row>
    <row r="18" spans="1:16" ht="12.95" customHeight="1" thickBot="1" x14ac:dyDescent="0.25">
      <c r="A18" s="219" t="s">
        <v>30</v>
      </c>
      <c r="B18" s="220"/>
      <c r="C18" s="221"/>
      <c r="D18" s="37">
        <f>N35</f>
        <v>0</v>
      </c>
      <c r="E18" s="38">
        <f>((D13+D16)/(1-N35))*D18</f>
        <v>0</v>
      </c>
      <c r="F18" s="186"/>
      <c r="G18" s="175"/>
      <c r="H18" s="6"/>
      <c r="I18" s="188"/>
      <c r="J18" s="183" t="s">
        <v>31</v>
      </c>
      <c r="K18" s="184"/>
      <c r="L18" s="185"/>
      <c r="M18" s="25"/>
      <c r="N18" s="27"/>
      <c r="O18" s="19"/>
      <c r="P18" s="16"/>
    </row>
    <row r="19" spans="1:16" ht="12.95" customHeight="1" thickTop="1" thickBot="1" x14ac:dyDescent="0.25">
      <c r="A19" s="207" t="s">
        <v>32</v>
      </c>
      <c r="B19" s="208"/>
      <c r="C19" s="209"/>
      <c r="D19" s="210">
        <f>D17+E18</f>
        <v>0</v>
      </c>
      <c r="E19" s="211"/>
      <c r="F19" s="15"/>
      <c r="G19" s="16"/>
      <c r="H19" s="6"/>
      <c r="I19" s="188"/>
      <c r="J19" s="183" t="s">
        <v>33</v>
      </c>
      <c r="K19" s="184"/>
      <c r="L19" s="185"/>
      <c r="M19" s="25"/>
      <c r="N19" s="27"/>
      <c r="O19" s="212"/>
      <c r="P19" s="213"/>
    </row>
    <row r="20" spans="1:16" ht="12.95" customHeight="1" thickTop="1" thickBot="1" x14ac:dyDescent="0.25">
      <c r="A20" s="214" t="s">
        <v>34</v>
      </c>
      <c r="B20" s="215"/>
      <c r="C20" s="216"/>
      <c r="D20" s="217">
        <f>IF(D19=0,0,D19/E9)</f>
        <v>0</v>
      </c>
      <c r="E20" s="218" t="e">
        <f>D19+#REF!</f>
        <v>#REF!</v>
      </c>
      <c r="F20" s="186"/>
      <c r="G20" s="175"/>
      <c r="H20" s="6"/>
      <c r="I20" s="188"/>
      <c r="J20" s="183" t="s">
        <v>35</v>
      </c>
      <c r="K20" s="184"/>
      <c r="L20" s="185"/>
      <c r="M20" s="25"/>
      <c r="N20" s="27"/>
      <c r="O20" s="15"/>
      <c r="P20" s="39"/>
    </row>
    <row r="21" spans="1:16" ht="12.95" customHeight="1" x14ac:dyDescent="0.2">
      <c r="A21" s="40" t="s">
        <v>36</v>
      </c>
      <c r="B21" s="6"/>
      <c r="C21" s="6"/>
      <c r="D21" s="41"/>
      <c r="E21" s="6"/>
      <c r="F21" s="175"/>
      <c r="G21" s="175"/>
      <c r="H21" s="6"/>
      <c r="I21" s="188"/>
      <c r="J21" s="183" t="s">
        <v>37</v>
      </c>
      <c r="K21" s="184"/>
      <c r="L21" s="185"/>
      <c r="M21" s="25"/>
      <c r="N21" s="42"/>
      <c r="O21" s="15"/>
      <c r="P21" s="39"/>
    </row>
    <row r="22" spans="1:16" ht="12.95" customHeight="1" thickBot="1" x14ac:dyDescent="0.25">
      <c r="A22" s="40" t="s">
        <v>38</v>
      </c>
      <c r="B22" s="6"/>
      <c r="C22" s="6"/>
      <c r="D22" s="41"/>
      <c r="E22" s="6"/>
      <c r="F22" s="6"/>
      <c r="G22" s="6"/>
      <c r="I22" s="189"/>
      <c r="J22" s="172" t="s">
        <v>39</v>
      </c>
      <c r="K22" s="173"/>
      <c r="L22" s="174"/>
      <c r="M22" s="29"/>
      <c r="N22" s="30"/>
      <c r="O22" s="186"/>
      <c r="P22" s="175"/>
    </row>
    <row r="23" spans="1:16" ht="12.95" customHeight="1" x14ac:dyDescent="0.2">
      <c r="A23" s="40" t="s">
        <v>40</v>
      </c>
      <c r="B23" s="6"/>
      <c r="C23" s="6"/>
      <c r="D23" s="41"/>
      <c r="E23" s="6"/>
      <c r="F23" s="6"/>
      <c r="G23" s="6"/>
      <c r="I23" s="187" t="s">
        <v>41</v>
      </c>
      <c r="J23" s="190" t="s">
        <v>42</v>
      </c>
      <c r="K23" s="191"/>
      <c r="L23" s="192"/>
      <c r="M23" s="31"/>
      <c r="N23" s="26"/>
      <c r="O23" s="186"/>
      <c r="P23" s="175"/>
    </row>
    <row r="24" spans="1:16" ht="12.95" customHeight="1" x14ac:dyDescent="0.2">
      <c r="A24" s="40" t="s">
        <v>43</v>
      </c>
      <c r="B24" s="6"/>
      <c r="C24" s="6"/>
      <c r="D24" s="41"/>
      <c r="E24" s="6"/>
      <c r="F24" s="6"/>
      <c r="G24" s="6"/>
      <c r="I24" s="188"/>
      <c r="J24" s="183" t="s">
        <v>44</v>
      </c>
      <c r="K24" s="184"/>
      <c r="L24" s="185"/>
      <c r="M24" s="25"/>
      <c r="N24" s="27"/>
      <c r="O24" s="15"/>
      <c r="P24" s="16"/>
    </row>
    <row r="25" spans="1:16" ht="12.95" customHeight="1" x14ac:dyDescent="0.2">
      <c r="A25" s="43"/>
      <c r="B25" s="6"/>
      <c r="C25" s="6"/>
      <c r="D25" s="6"/>
      <c r="E25" s="6"/>
      <c r="F25" s="6"/>
      <c r="G25" s="6"/>
      <c r="H25" s="44"/>
      <c r="I25" s="188"/>
      <c r="J25" s="183" t="s">
        <v>45</v>
      </c>
      <c r="K25" s="184"/>
      <c r="L25" s="185"/>
      <c r="M25" s="25"/>
      <c r="N25" s="27"/>
      <c r="O25" s="186"/>
      <c r="P25" s="175"/>
    </row>
    <row r="26" spans="1:16" ht="12.95" customHeight="1" thickBot="1" x14ac:dyDescent="0.25">
      <c r="A26" s="43"/>
      <c r="B26" s="6"/>
      <c r="C26" s="6"/>
      <c r="D26" s="6"/>
      <c r="E26" s="6"/>
      <c r="F26" s="6"/>
      <c r="G26" s="6"/>
      <c r="H26" s="6"/>
      <c r="I26" s="189"/>
      <c r="J26" s="172" t="s">
        <v>46</v>
      </c>
      <c r="K26" s="173"/>
      <c r="L26" s="174"/>
      <c r="M26" s="29"/>
      <c r="N26" s="30"/>
      <c r="O26" s="175"/>
      <c r="P26" s="175"/>
    </row>
    <row r="27" spans="1:16" ht="12.95" customHeight="1" thickBot="1" x14ac:dyDescent="0.25">
      <c r="B27" s="6"/>
      <c r="C27" s="6"/>
      <c r="D27" s="6"/>
      <c r="E27" s="6"/>
      <c r="F27" s="6"/>
      <c r="G27" s="6"/>
      <c r="H27" s="6"/>
      <c r="I27" s="176" t="s">
        <v>47</v>
      </c>
      <c r="J27" s="177"/>
      <c r="K27" s="177"/>
      <c r="L27" s="178"/>
      <c r="M27" s="179">
        <f>SUM(N9:N26)</f>
        <v>0</v>
      </c>
      <c r="N27" s="180"/>
    </row>
    <row r="28" spans="1:16" ht="12.95" customHeight="1" x14ac:dyDescent="0.2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25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00000000000001" customHeight="1" thickBot="1" x14ac:dyDescent="0.25">
      <c r="A30" s="181" t="s">
        <v>50</v>
      </c>
      <c r="B30" s="182"/>
      <c r="C30" s="140" t="s">
        <v>51</v>
      </c>
      <c r="D30" s="152"/>
      <c r="E30" s="153"/>
      <c r="F30" s="140" t="s">
        <v>52</v>
      </c>
      <c r="G30" s="152"/>
      <c r="H30" s="152"/>
      <c r="I30" s="152"/>
      <c r="J30" s="153"/>
      <c r="K30" s="47"/>
      <c r="L30" s="140" t="s">
        <v>53</v>
      </c>
      <c r="M30" s="153"/>
      <c r="N30" s="48" t="s">
        <v>54</v>
      </c>
    </row>
    <row r="31" spans="1:16" ht="12.95" customHeight="1" x14ac:dyDescent="0.2">
      <c r="A31" s="49" t="s">
        <v>55</v>
      </c>
      <c r="B31" s="50">
        <v>0.2</v>
      </c>
      <c r="C31" s="159" t="s">
        <v>56</v>
      </c>
      <c r="D31" s="160"/>
      <c r="E31" s="51">
        <v>8.3299999999999999E-2</v>
      </c>
      <c r="F31" s="161" t="s">
        <v>57</v>
      </c>
      <c r="G31" s="162"/>
      <c r="H31" s="162"/>
      <c r="I31" s="159"/>
      <c r="J31" s="52"/>
      <c r="K31" s="53"/>
      <c r="L31" s="163" t="s">
        <v>58</v>
      </c>
      <c r="M31" s="164"/>
      <c r="N31" s="54"/>
    </row>
    <row r="32" spans="1:16" ht="12.95" customHeight="1" x14ac:dyDescent="0.2">
      <c r="A32" s="55" t="s">
        <v>59</v>
      </c>
      <c r="B32" s="56">
        <v>1.4999999999999999E-2</v>
      </c>
      <c r="C32" s="57" t="s">
        <v>60</v>
      </c>
      <c r="D32" s="58"/>
      <c r="E32" s="56"/>
      <c r="F32" s="165" t="s">
        <v>61</v>
      </c>
      <c r="G32" s="166"/>
      <c r="H32" s="166"/>
      <c r="I32" s="147"/>
      <c r="J32" s="59">
        <f>B36*J31</f>
        <v>0</v>
      </c>
      <c r="K32" s="53"/>
      <c r="L32" s="167" t="s">
        <v>62</v>
      </c>
      <c r="M32" s="168"/>
      <c r="N32" s="60"/>
    </row>
    <row r="33" spans="1:16" ht="12.95" customHeight="1" thickBot="1" x14ac:dyDescent="0.25">
      <c r="A33" s="55" t="s">
        <v>63</v>
      </c>
      <c r="B33" s="56">
        <v>0.01</v>
      </c>
      <c r="C33" s="165" t="s">
        <v>64</v>
      </c>
      <c r="D33" s="147"/>
      <c r="E33" s="61">
        <v>0.1111</v>
      </c>
      <c r="F33" s="169" t="s">
        <v>65</v>
      </c>
      <c r="G33" s="170"/>
      <c r="H33" s="170"/>
      <c r="I33" s="171"/>
      <c r="J33" s="62">
        <f>(((0.08*0.5*0.9*(1+(5/56)+(5/56)+(1/3)*(5/56)))))</f>
        <v>4.3499999999999997E-2</v>
      </c>
      <c r="K33" s="6"/>
      <c r="L33" s="167" t="s">
        <v>66</v>
      </c>
      <c r="M33" s="168"/>
      <c r="N33" s="60"/>
    </row>
    <row r="34" spans="1:16" ht="12.95" customHeight="1" thickBot="1" x14ac:dyDescent="0.25">
      <c r="A34" s="55" t="s">
        <v>67</v>
      </c>
      <c r="B34" s="56">
        <v>2E-3</v>
      </c>
      <c r="C34" s="147" t="s">
        <v>68</v>
      </c>
      <c r="D34" s="148"/>
      <c r="E34" s="63"/>
      <c r="F34" s="134" t="s">
        <v>69</v>
      </c>
      <c r="G34" s="136"/>
      <c r="H34" s="136"/>
      <c r="I34" s="135"/>
      <c r="J34" s="64">
        <f>SUM(J31:J33)</f>
        <v>4.3499999999999997E-2</v>
      </c>
      <c r="K34" s="6"/>
      <c r="L34" s="149" t="s">
        <v>70</v>
      </c>
      <c r="M34" s="150"/>
      <c r="N34" s="65"/>
    </row>
    <row r="35" spans="1:16" ht="12.95" customHeight="1" thickBot="1" x14ac:dyDescent="0.25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4" t="s">
        <v>73</v>
      </c>
      <c r="M35" s="151"/>
      <c r="N35" s="67">
        <f>SUM(N31:N34)</f>
        <v>0</v>
      </c>
    </row>
    <row r="36" spans="1:16" ht="12.95" customHeight="1" thickBot="1" x14ac:dyDescent="0.25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5" customHeight="1" thickBot="1" x14ac:dyDescent="0.25">
      <c r="A37" s="55" t="s">
        <v>76</v>
      </c>
      <c r="B37" s="56"/>
      <c r="C37" s="57" t="s">
        <v>77</v>
      </c>
      <c r="D37" s="58"/>
      <c r="E37" s="63"/>
      <c r="F37" s="140" t="s">
        <v>78</v>
      </c>
      <c r="G37" s="152"/>
      <c r="H37" s="152"/>
      <c r="I37" s="152"/>
      <c r="J37" s="153"/>
      <c r="K37" s="6"/>
      <c r="L37" s="6"/>
      <c r="M37" s="6"/>
      <c r="N37" s="6"/>
      <c r="O37" s="6"/>
      <c r="P37" s="6"/>
    </row>
    <row r="38" spans="1:16" ht="12.95" customHeight="1" thickBot="1" x14ac:dyDescent="0.25">
      <c r="A38" s="70" t="s">
        <v>79</v>
      </c>
      <c r="B38" s="71">
        <v>6.0000000000000001E-3</v>
      </c>
      <c r="C38" s="154" t="s">
        <v>80</v>
      </c>
      <c r="D38" s="155"/>
      <c r="E38" s="71"/>
      <c r="F38" s="156" t="s">
        <v>81</v>
      </c>
      <c r="G38" s="157"/>
      <c r="H38" s="157"/>
      <c r="I38" s="158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5" customHeight="1" thickBot="1" x14ac:dyDescent="0.25">
      <c r="A39" s="74" t="s">
        <v>83</v>
      </c>
      <c r="B39" s="64">
        <f>SUM(B31:B38)</f>
        <v>0.33800000000000008</v>
      </c>
      <c r="C39" s="134" t="s">
        <v>84</v>
      </c>
      <c r="D39" s="135"/>
      <c r="E39" s="64">
        <f>SUM(E31:E38)</f>
        <v>0.19440000000000002</v>
      </c>
      <c r="F39" s="134" t="s">
        <v>85</v>
      </c>
      <c r="G39" s="136"/>
      <c r="H39" s="136"/>
      <c r="I39" s="135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5" customHeight="1" thickBot="1" x14ac:dyDescent="0.25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5" customHeight="1" thickBot="1" x14ac:dyDescent="0.25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5" customHeight="1" thickBot="1" x14ac:dyDescent="0.25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">
      <c r="A43" s="81" t="s">
        <v>89</v>
      </c>
      <c r="B43" s="82"/>
      <c r="C43" s="82"/>
      <c r="D43" s="83"/>
      <c r="E43" s="82"/>
      <c r="F43" s="82"/>
      <c r="G43" s="82"/>
      <c r="H43" s="6"/>
      <c r="I43" s="137" t="s">
        <v>90</v>
      </c>
      <c r="J43" s="138"/>
      <c r="K43" s="138"/>
      <c r="L43" s="138"/>
      <c r="M43" s="138"/>
      <c r="N43" s="139"/>
      <c r="O43" s="6"/>
      <c r="P43" s="6"/>
    </row>
    <row r="44" spans="1:16" ht="39" customHeight="1" thickBot="1" x14ac:dyDescent="0.25">
      <c r="A44" s="140" t="s">
        <v>3</v>
      </c>
      <c r="B44" s="141"/>
      <c r="C44" s="84" t="s">
        <v>91</v>
      </c>
      <c r="D44" s="84" t="s">
        <v>92</v>
      </c>
      <c r="E44" s="84" t="s">
        <v>93</v>
      </c>
      <c r="F44" s="142" t="s">
        <v>94</v>
      </c>
      <c r="G44" s="143"/>
      <c r="H44" s="6"/>
      <c r="I44" s="144" t="s">
        <v>95</v>
      </c>
      <c r="J44" s="145"/>
      <c r="K44" s="145"/>
      <c r="L44" s="145"/>
      <c r="M44" s="146"/>
      <c r="N44" s="85"/>
      <c r="O44" s="6"/>
      <c r="P44" s="6"/>
    </row>
    <row r="45" spans="1:16" ht="20.100000000000001" customHeight="1" thickBot="1" x14ac:dyDescent="0.25">
      <c r="A45" s="125">
        <f>D7</f>
        <v>0</v>
      </c>
      <c r="B45" s="126"/>
      <c r="C45" s="86"/>
      <c r="D45" s="86"/>
      <c r="E45" s="87">
        <f>D19</f>
        <v>0</v>
      </c>
      <c r="F45" s="127"/>
      <c r="G45" s="128"/>
      <c r="H45" s="6"/>
      <c r="I45" s="114" t="s">
        <v>96</v>
      </c>
      <c r="J45" s="115"/>
      <c r="K45" s="115"/>
      <c r="L45" s="115"/>
      <c r="M45" s="116"/>
      <c r="N45" s="88"/>
      <c r="O45" s="6"/>
      <c r="P45" s="6"/>
    </row>
    <row r="46" spans="1:16" ht="18" customHeight="1" thickBot="1" x14ac:dyDescent="0.25">
      <c r="A46" s="129" t="s">
        <v>97</v>
      </c>
      <c r="B46" s="130"/>
      <c r="C46" s="130"/>
      <c r="D46" s="130"/>
      <c r="E46" s="131"/>
      <c r="F46" s="132">
        <f>IF(D45=0,0,ROUND(((E45/D45)*F45),2))</f>
        <v>0</v>
      </c>
      <c r="G46" s="133"/>
      <c r="H46" s="6"/>
      <c r="I46" s="114" t="s">
        <v>98</v>
      </c>
      <c r="J46" s="115"/>
      <c r="K46" s="115"/>
      <c r="L46" s="115"/>
      <c r="M46" s="116"/>
      <c r="N46" s="89"/>
      <c r="O46" s="6"/>
      <c r="P46" s="6"/>
    </row>
    <row r="47" spans="1:16" ht="18" customHeight="1" thickTop="1" thickBot="1" x14ac:dyDescent="0.25">
      <c r="A47" s="109" t="s">
        <v>107</v>
      </c>
      <c r="B47" s="110"/>
      <c r="C47" s="110"/>
      <c r="D47" s="110"/>
      <c r="E47" s="111"/>
      <c r="F47" s="112">
        <f>F46*C45</f>
        <v>0</v>
      </c>
      <c r="G47" s="113"/>
      <c r="H47" s="6"/>
      <c r="I47" s="114" t="s">
        <v>99</v>
      </c>
      <c r="J47" s="115"/>
      <c r="K47" s="115"/>
      <c r="L47" s="115"/>
      <c r="M47" s="116"/>
      <c r="N47" s="90"/>
      <c r="O47" s="6"/>
      <c r="P47" s="6"/>
    </row>
    <row r="48" spans="1:16" ht="18" customHeight="1" thickTop="1" thickBot="1" x14ac:dyDescent="0.25">
      <c r="A48" s="117" t="s">
        <v>108</v>
      </c>
      <c r="B48" s="118"/>
      <c r="C48" s="118"/>
      <c r="D48" s="118"/>
      <c r="E48" s="119"/>
      <c r="F48" s="120">
        <f>F47*N48</f>
        <v>0</v>
      </c>
      <c r="G48" s="121"/>
      <c r="H48" s="6"/>
      <c r="I48" s="122" t="s">
        <v>100</v>
      </c>
      <c r="J48" s="123"/>
      <c r="K48" s="123"/>
      <c r="L48" s="123"/>
      <c r="M48" s="124"/>
      <c r="N48" s="91"/>
    </row>
    <row r="49" spans="1:17" ht="15" customHeight="1" x14ac:dyDescent="0.2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">
      <c r="A50" s="108" t="s">
        <v>102</v>
      </c>
      <c r="B50" s="108"/>
      <c r="C50" s="108"/>
      <c r="D50" s="108"/>
      <c r="E50" s="108"/>
      <c r="H50" s="93"/>
    </row>
    <row r="51" spans="1:17" ht="17.100000000000001" customHeight="1" x14ac:dyDescent="0.2">
      <c r="H51" s="6"/>
    </row>
    <row r="52" spans="1:17" ht="15" customHeight="1" x14ac:dyDescent="0.2"/>
    <row r="53" spans="1:17" ht="15" customHeight="1" x14ac:dyDescent="0.2"/>
    <row r="60" spans="1:17" ht="15" customHeight="1" x14ac:dyDescent="0.2"/>
  </sheetData>
  <sheetProtection password="921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BD79-CF57-4FF1-8030-BD8AAFDE08CA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40625" defaultRowHeight="12.75" x14ac:dyDescent="0.2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 x14ac:dyDescent="0.2">
      <c r="Q1" s="2"/>
    </row>
    <row r="2" spans="1:18" ht="33" customHeight="1" x14ac:dyDescent="0.2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">
      <c r="A3" s="232" t="s">
        <v>106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1:18" ht="12.9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25">
      <c r="A5" s="233" t="s">
        <v>0</v>
      </c>
      <c r="B5" s="233"/>
      <c r="C5" s="233"/>
      <c r="D5" s="233"/>
      <c r="E5" s="233"/>
      <c r="F5" s="233"/>
      <c r="G5" s="233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 x14ac:dyDescent="0.25">
      <c r="A6" s="234" t="s">
        <v>1</v>
      </c>
      <c r="B6" s="235"/>
      <c r="C6" s="235"/>
      <c r="D6" s="235"/>
      <c r="E6" s="143"/>
      <c r="F6" s="7"/>
      <c r="G6" s="7"/>
      <c r="H6" s="6"/>
      <c r="I6" s="234" t="s">
        <v>2</v>
      </c>
      <c r="J6" s="235"/>
      <c r="K6" s="235"/>
      <c r="L6" s="235"/>
      <c r="M6" s="235"/>
      <c r="N6" s="143"/>
      <c r="O6" s="8"/>
      <c r="P6" s="7"/>
    </row>
    <row r="7" spans="1:18" ht="42" customHeight="1" x14ac:dyDescent="0.2">
      <c r="A7" s="236" t="s">
        <v>3</v>
      </c>
      <c r="B7" s="237"/>
      <c r="C7" s="238"/>
      <c r="D7" s="242"/>
      <c r="E7" s="243"/>
      <c r="F7" s="239"/>
      <c r="G7" s="240"/>
      <c r="H7" s="6"/>
      <c r="I7" s="239" t="s">
        <v>3</v>
      </c>
      <c r="J7" s="240"/>
      <c r="K7" s="240"/>
      <c r="L7" s="241"/>
      <c r="M7" s="244">
        <f>D7</f>
        <v>0</v>
      </c>
      <c r="N7" s="245"/>
      <c r="O7" s="239"/>
      <c r="P7" s="240"/>
    </row>
    <row r="8" spans="1:18" ht="12.95" customHeight="1" thickBot="1" x14ac:dyDescent="0.25">
      <c r="A8" s="239"/>
      <c r="B8" s="240"/>
      <c r="C8" s="241"/>
      <c r="D8" s="9" t="s">
        <v>4</v>
      </c>
      <c r="E8" s="10" t="s">
        <v>5</v>
      </c>
      <c r="F8" s="11"/>
      <c r="G8" s="12"/>
      <c r="H8" s="6"/>
      <c r="I8" s="239"/>
      <c r="J8" s="240"/>
      <c r="K8" s="240"/>
      <c r="L8" s="241"/>
      <c r="M8" s="9" t="s">
        <v>4</v>
      </c>
      <c r="N8" s="10" t="s">
        <v>5</v>
      </c>
      <c r="O8" s="11"/>
      <c r="P8" s="12"/>
    </row>
    <row r="9" spans="1:18" ht="12.95" customHeight="1" x14ac:dyDescent="0.2">
      <c r="A9" s="226" t="s">
        <v>6</v>
      </c>
      <c r="B9" s="227"/>
      <c r="C9" s="228"/>
      <c r="D9" s="13"/>
      <c r="E9" s="14">
        <f>SUM(N9:N15)</f>
        <v>0</v>
      </c>
      <c r="F9" s="15"/>
      <c r="G9" s="16"/>
      <c r="H9" s="6"/>
      <c r="I9" s="187" t="s">
        <v>7</v>
      </c>
      <c r="J9" s="229" t="s">
        <v>8</v>
      </c>
      <c r="K9" s="230"/>
      <c r="L9" s="231"/>
      <c r="M9" s="17"/>
      <c r="N9" s="18"/>
      <c r="O9" s="19"/>
      <c r="P9" s="16"/>
    </row>
    <row r="10" spans="1:18" ht="12.95" customHeight="1" x14ac:dyDescent="0.2">
      <c r="A10" s="199" t="s">
        <v>9</v>
      </c>
      <c r="B10" s="200"/>
      <c r="C10" s="201"/>
      <c r="D10" s="20">
        <f>J41</f>
        <v>0.64160720000000016</v>
      </c>
      <c r="E10" s="21">
        <f>E9*J41</f>
        <v>0</v>
      </c>
      <c r="F10" s="15"/>
      <c r="G10" s="16"/>
      <c r="H10" s="6"/>
      <c r="I10" s="188"/>
      <c r="J10" s="183" t="s">
        <v>10</v>
      </c>
      <c r="K10" s="184"/>
      <c r="L10" s="185"/>
      <c r="M10" s="22"/>
      <c r="N10" s="23">
        <f>M10*N9</f>
        <v>0</v>
      </c>
      <c r="O10" s="19"/>
      <c r="P10" s="16"/>
    </row>
    <row r="11" spans="1:18" ht="12.95" customHeight="1" x14ac:dyDescent="0.2">
      <c r="A11" s="199" t="s">
        <v>11</v>
      </c>
      <c r="B11" s="200"/>
      <c r="C11" s="201"/>
      <c r="D11" s="20"/>
      <c r="E11" s="21">
        <f>SUM(N16:N22)</f>
        <v>0</v>
      </c>
      <c r="F11" s="15"/>
      <c r="G11" s="16"/>
      <c r="H11" s="24"/>
      <c r="I11" s="188"/>
      <c r="J11" s="183" t="s">
        <v>12</v>
      </c>
      <c r="K11" s="184"/>
      <c r="L11" s="185"/>
      <c r="M11" s="22"/>
      <c r="N11" s="23">
        <f>N9*M11</f>
        <v>0</v>
      </c>
      <c r="O11" s="19"/>
      <c r="P11" s="16"/>
    </row>
    <row r="12" spans="1:18" ht="12.95" customHeight="1" x14ac:dyDescent="0.2">
      <c r="A12" s="199" t="s">
        <v>13</v>
      </c>
      <c r="B12" s="200"/>
      <c r="C12" s="201"/>
      <c r="D12" s="20"/>
      <c r="E12" s="21">
        <f>SUM(N23:N26)</f>
        <v>0</v>
      </c>
      <c r="F12" s="15"/>
      <c r="G12" s="16"/>
      <c r="H12" s="6"/>
      <c r="I12" s="188"/>
      <c r="J12" s="183" t="s">
        <v>14</v>
      </c>
      <c r="K12" s="184"/>
      <c r="L12" s="185"/>
      <c r="M12" s="25"/>
      <c r="N12" s="26"/>
      <c r="O12" s="19"/>
      <c r="P12" s="16"/>
    </row>
    <row r="13" spans="1:18" ht="12.95" customHeight="1" thickBot="1" x14ac:dyDescent="0.25">
      <c r="A13" s="202" t="s">
        <v>15</v>
      </c>
      <c r="B13" s="203"/>
      <c r="C13" s="204"/>
      <c r="D13" s="205">
        <f>SUM(E9:E12)</f>
        <v>0</v>
      </c>
      <c r="E13" s="206"/>
      <c r="F13" s="15"/>
      <c r="G13" s="16"/>
      <c r="H13" s="6"/>
      <c r="I13" s="188"/>
      <c r="J13" s="183" t="s">
        <v>16</v>
      </c>
      <c r="K13" s="184"/>
      <c r="L13" s="185"/>
      <c r="M13" s="25"/>
      <c r="N13" s="27"/>
      <c r="O13" s="19"/>
      <c r="P13" s="16"/>
    </row>
    <row r="14" spans="1:18" ht="12.95" customHeight="1" x14ac:dyDescent="0.2">
      <c r="A14" s="199" t="s">
        <v>17</v>
      </c>
      <c r="B14" s="200"/>
      <c r="C14" s="201"/>
      <c r="D14" s="28"/>
      <c r="E14" s="21">
        <f>D13*D14</f>
        <v>0</v>
      </c>
      <c r="F14" s="222"/>
      <c r="G14" s="223"/>
      <c r="H14" s="6"/>
      <c r="I14" s="188"/>
      <c r="J14" s="183" t="s">
        <v>18</v>
      </c>
      <c r="K14" s="184"/>
      <c r="L14" s="185"/>
      <c r="M14" s="25"/>
      <c r="N14" s="27"/>
      <c r="O14" s="224" t="s">
        <v>19</v>
      </c>
      <c r="P14" s="193" t="s">
        <v>20</v>
      </c>
      <c r="Q14" s="195" t="s">
        <v>21</v>
      </c>
      <c r="R14" s="197" t="s">
        <v>22</v>
      </c>
    </row>
    <row r="15" spans="1:18" ht="12.95" customHeight="1" thickBot="1" x14ac:dyDescent="0.25">
      <c r="A15" s="199" t="s">
        <v>23</v>
      </c>
      <c r="B15" s="200"/>
      <c r="C15" s="201"/>
      <c r="D15" s="28"/>
      <c r="E15" s="21">
        <f>D15*(D13+E14)</f>
        <v>0</v>
      </c>
      <c r="F15" s="15"/>
      <c r="G15" s="16"/>
      <c r="H15" s="6"/>
      <c r="I15" s="189"/>
      <c r="J15" s="172" t="s">
        <v>24</v>
      </c>
      <c r="K15" s="173"/>
      <c r="L15" s="174"/>
      <c r="M15" s="29"/>
      <c r="N15" s="30"/>
      <c r="O15" s="225"/>
      <c r="P15" s="194"/>
      <c r="Q15" s="196"/>
      <c r="R15" s="198"/>
    </row>
    <row r="16" spans="1:18" ht="12.95" customHeight="1" thickBot="1" x14ac:dyDescent="0.25">
      <c r="A16" s="202" t="s">
        <v>25</v>
      </c>
      <c r="B16" s="203"/>
      <c r="C16" s="204"/>
      <c r="D16" s="205">
        <f>SUM(E14:E15)</f>
        <v>0</v>
      </c>
      <c r="E16" s="206"/>
      <c r="F16" s="15"/>
      <c r="G16" s="16"/>
      <c r="H16" s="6"/>
      <c r="I16" s="187" t="s">
        <v>26</v>
      </c>
      <c r="J16" s="190" t="s">
        <v>27</v>
      </c>
      <c r="K16" s="191"/>
      <c r="L16" s="192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5" customHeight="1" x14ac:dyDescent="0.2">
      <c r="A17" s="202" t="s">
        <v>28</v>
      </c>
      <c r="B17" s="203"/>
      <c r="C17" s="204"/>
      <c r="D17" s="205">
        <f>D13+D16</f>
        <v>0</v>
      </c>
      <c r="E17" s="206"/>
      <c r="F17" s="186"/>
      <c r="G17" s="175"/>
      <c r="H17" s="6"/>
      <c r="I17" s="188"/>
      <c r="J17" s="183" t="s">
        <v>29</v>
      </c>
      <c r="K17" s="184"/>
      <c r="L17" s="185"/>
      <c r="M17" s="25"/>
      <c r="N17" s="27"/>
    </row>
    <row r="18" spans="1:16" ht="12.95" customHeight="1" thickBot="1" x14ac:dyDescent="0.25">
      <c r="A18" s="219" t="s">
        <v>30</v>
      </c>
      <c r="B18" s="220"/>
      <c r="C18" s="221"/>
      <c r="D18" s="37">
        <f>N35</f>
        <v>0</v>
      </c>
      <c r="E18" s="38">
        <f>((D13+D16)/(1-N35))*D18</f>
        <v>0</v>
      </c>
      <c r="F18" s="186"/>
      <c r="G18" s="175"/>
      <c r="H18" s="6"/>
      <c r="I18" s="188"/>
      <c r="J18" s="183" t="s">
        <v>31</v>
      </c>
      <c r="K18" s="184"/>
      <c r="L18" s="185"/>
      <c r="M18" s="25"/>
      <c r="N18" s="27"/>
      <c r="O18" s="19"/>
      <c r="P18" s="16"/>
    </row>
    <row r="19" spans="1:16" ht="12.95" customHeight="1" thickTop="1" thickBot="1" x14ac:dyDescent="0.25">
      <c r="A19" s="207" t="s">
        <v>32</v>
      </c>
      <c r="B19" s="208"/>
      <c r="C19" s="209"/>
      <c r="D19" s="210">
        <f>D17+E18</f>
        <v>0</v>
      </c>
      <c r="E19" s="211"/>
      <c r="F19" s="15"/>
      <c r="G19" s="16"/>
      <c r="H19" s="6"/>
      <c r="I19" s="188"/>
      <c r="J19" s="183" t="s">
        <v>33</v>
      </c>
      <c r="K19" s="184"/>
      <c r="L19" s="185"/>
      <c r="M19" s="25"/>
      <c r="N19" s="27"/>
      <c r="O19" s="212"/>
      <c r="P19" s="213"/>
    </row>
    <row r="20" spans="1:16" ht="12.95" customHeight="1" thickTop="1" thickBot="1" x14ac:dyDescent="0.25">
      <c r="A20" s="214" t="s">
        <v>34</v>
      </c>
      <c r="B20" s="215"/>
      <c r="C20" s="216"/>
      <c r="D20" s="217">
        <f>IF(D19=0,0,D19/E9)</f>
        <v>0</v>
      </c>
      <c r="E20" s="218" t="e">
        <f>D19+#REF!</f>
        <v>#REF!</v>
      </c>
      <c r="F20" s="186"/>
      <c r="G20" s="175"/>
      <c r="H20" s="6"/>
      <c r="I20" s="188"/>
      <c r="J20" s="183" t="s">
        <v>35</v>
      </c>
      <c r="K20" s="184"/>
      <c r="L20" s="185"/>
      <c r="M20" s="25"/>
      <c r="N20" s="27"/>
      <c r="O20" s="15"/>
      <c r="P20" s="39"/>
    </row>
    <row r="21" spans="1:16" ht="12.95" customHeight="1" x14ac:dyDescent="0.2">
      <c r="A21" s="40" t="s">
        <v>36</v>
      </c>
      <c r="B21" s="6"/>
      <c r="C21" s="6"/>
      <c r="D21" s="41"/>
      <c r="E21" s="6"/>
      <c r="F21" s="175"/>
      <c r="G21" s="175"/>
      <c r="H21" s="6"/>
      <c r="I21" s="188"/>
      <c r="J21" s="183" t="s">
        <v>37</v>
      </c>
      <c r="K21" s="184"/>
      <c r="L21" s="185"/>
      <c r="M21" s="25"/>
      <c r="N21" s="42"/>
      <c r="O21" s="15"/>
      <c r="P21" s="39"/>
    </row>
    <row r="22" spans="1:16" ht="12.95" customHeight="1" thickBot="1" x14ac:dyDescent="0.25">
      <c r="A22" s="40" t="s">
        <v>38</v>
      </c>
      <c r="B22" s="6"/>
      <c r="C22" s="6"/>
      <c r="D22" s="41"/>
      <c r="E22" s="6"/>
      <c r="F22" s="6"/>
      <c r="G22" s="6"/>
      <c r="I22" s="189"/>
      <c r="J22" s="172" t="s">
        <v>39</v>
      </c>
      <c r="K22" s="173"/>
      <c r="L22" s="174"/>
      <c r="M22" s="29"/>
      <c r="N22" s="30"/>
      <c r="O22" s="186"/>
      <c r="P22" s="175"/>
    </row>
    <row r="23" spans="1:16" ht="12.95" customHeight="1" x14ac:dyDescent="0.2">
      <c r="A23" s="40" t="s">
        <v>40</v>
      </c>
      <c r="B23" s="6"/>
      <c r="C23" s="6"/>
      <c r="D23" s="41"/>
      <c r="E23" s="6"/>
      <c r="F23" s="6"/>
      <c r="G23" s="6"/>
      <c r="I23" s="187" t="s">
        <v>41</v>
      </c>
      <c r="J23" s="190" t="s">
        <v>42</v>
      </c>
      <c r="K23" s="191"/>
      <c r="L23" s="192"/>
      <c r="M23" s="31"/>
      <c r="N23" s="26"/>
      <c r="O23" s="186"/>
      <c r="P23" s="175"/>
    </row>
    <row r="24" spans="1:16" ht="12.95" customHeight="1" x14ac:dyDescent="0.2">
      <c r="A24" s="40" t="s">
        <v>43</v>
      </c>
      <c r="B24" s="6"/>
      <c r="C24" s="6"/>
      <c r="D24" s="41"/>
      <c r="E24" s="6"/>
      <c r="F24" s="6"/>
      <c r="G24" s="6"/>
      <c r="I24" s="188"/>
      <c r="J24" s="183" t="s">
        <v>44</v>
      </c>
      <c r="K24" s="184"/>
      <c r="L24" s="185"/>
      <c r="M24" s="25"/>
      <c r="N24" s="27"/>
      <c r="O24" s="15"/>
      <c r="P24" s="16"/>
    </row>
    <row r="25" spans="1:16" ht="12.95" customHeight="1" x14ac:dyDescent="0.2">
      <c r="A25" s="43"/>
      <c r="B25" s="6"/>
      <c r="C25" s="6"/>
      <c r="D25" s="6"/>
      <c r="E25" s="6"/>
      <c r="F25" s="6"/>
      <c r="G25" s="6"/>
      <c r="H25" s="44"/>
      <c r="I25" s="188"/>
      <c r="J25" s="183" t="s">
        <v>45</v>
      </c>
      <c r="K25" s="184"/>
      <c r="L25" s="185"/>
      <c r="M25" s="25"/>
      <c r="N25" s="27"/>
      <c r="O25" s="186"/>
      <c r="P25" s="175"/>
    </row>
    <row r="26" spans="1:16" ht="12.95" customHeight="1" thickBot="1" x14ac:dyDescent="0.25">
      <c r="A26" s="43"/>
      <c r="B26" s="6"/>
      <c r="C26" s="6"/>
      <c r="D26" s="6"/>
      <c r="E26" s="6"/>
      <c r="F26" s="6"/>
      <c r="G26" s="6"/>
      <c r="H26" s="6"/>
      <c r="I26" s="189"/>
      <c r="J26" s="172" t="s">
        <v>46</v>
      </c>
      <c r="K26" s="173"/>
      <c r="L26" s="174"/>
      <c r="M26" s="29"/>
      <c r="N26" s="30"/>
      <c r="O26" s="175"/>
      <c r="P26" s="175"/>
    </row>
    <row r="27" spans="1:16" ht="12.95" customHeight="1" thickBot="1" x14ac:dyDescent="0.25">
      <c r="B27" s="6"/>
      <c r="C27" s="6"/>
      <c r="D27" s="6"/>
      <c r="E27" s="6"/>
      <c r="F27" s="6"/>
      <c r="G27" s="6"/>
      <c r="H27" s="6"/>
      <c r="I27" s="176" t="s">
        <v>47</v>
      </c>
      <c r="J27" s="177"/>
      <c r="K27" s="177"/>
      <c r="L27" s="178"/>
      <c r="M27" s="179">
        <f>SUM(N9:N26)</f>
        <v>0</v>
      </c>
      <c r="N27" s="180"/>
    </row>
    <row r="28" spans="1:16" ht="12.95" customHeight="1" x14ac:dyDescent="0.2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25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00000000000001" customHeight="1" thickBot="1" x14ac:dyDescent="0.25">
      <c r="A30" s="181" t="s">
        <v>50</v>
      </c>
      <c r="B30" s="182"/>
      <c r="C30" s="140" t="s">
        <v>51</v>
      </c>
      <c r="D30" s="152"/>
      <c r="E30" s="153"/>
      <c r="F30" s="140" t="s">
        <v>52</v>
      </c>
      <c r="G30" s="152"/>
      <c r="H30" s="152"/>
      <c r="I30" s="152"/>
      <c r="J30" s="153"/>
      <c r="K30" s="47"/>
      <c r="L30" s="140" t="s">
        <v>53</v>
      </c>
      <c r="M30" s="153"/>
      <c r="N30" s="48" t="s">
        <v>54</v>
      </c>
    </row>
    <row r="31" spans="1:16" ht="12.95" customHeight="1" x14ac:dyDescent="0.2">
      <c r="A31" s="49" t="s">
        <v>55</v>
      </c>
      <c r="B31" s="50">
        <v>0.2</v>
      </c>
      <c r="C31" s="159" t="s">
        <v>56</v>
      </c>
      <c r="D31" s="160"/>
      <c r="E31" s="51">
        <v>8.3299999999999999E-2</v>
      </c>
      <c r="F31" s="161" t="s">
        <v>57</v>
      </c>
      <c r="G31" s="162"/>
      <c r="H31" s="162"/>
      <c r="I31" s="159"/>
      <c r="J31" s="52"/>
      <c r="K31" s="53"/>
      <c r="L31" s="163" t="s">
        <v>58</v>
      </c>
      <c r="M31" s="164"/>
      <c r="N31" s="54"/>
    </row>
    <row r="32" spans="1:16" ht="12.95" customHeight="1" x14ac:dyDescent="0.2">
      <c r="A32" s="55" t="s">
        <v>59</v>
      </c>
      <c r="B32" s="56">
        <v>1.4999999999999999E-2</v>
      </c>
      <c r="C32" s="57" t="s">
        <v>60</v>
      </c>
      <c r="D32" s="58"/>
      <c r="E32" s="56"/>
      <c r="F32" s="165" t="s">
        <v>61</v>
      </c>
      <c r="G32" s="166"/>
      <c r="H32" s="166"/>
      <c r="I32" s="147"/>
      <c r="J32" s="59">
        <f>B36*J31</f>
        <v>0</v>
      </c>
      <c r="K32" s="53"/>
      <c r="L32" s="167" t="s">
        <v>62</v>
      </c>
      <c r="M32" s="168"/>
      <c r="N32" s="60"/>
    </row>
    <row r="33" spans="1:16" ht="12.95" customHeight="1" thickBot="1" x14ac:dyDescent="0.25">
      <c r="A33" s="55" t="s">
        <v>63</v>
      </c>
      <c r="B33" s="56">
        <v>0.01</v>
      </c>
      <c r="C33" s="165" t="s">
        <v>64</v>
      </c>
      <c r="D33" s="147"/>
      <c r="E33" s="61">
        <v>0.1111</v>
      </c>
      <c r="F33" s="169" t="s">
        <v>65</v>
      </c>
      <c r="G33" s="170"/>
      <c r="H33" s="170"/>
      <c r="I33" s="171"/>
      <c r="J33" s="62">
        <f>(((0.08*0.5*0.9*(1+(5/56)+(5/56)+(1/3)*(5/56)))))</f>
        <v>4.3499999999999997E-2</v>
      </c>
      <c r="K33" s="6"/>
      <c r="L33" s="167" t="s">
        <v>66</v>
      </c>
      <c r="M33" s="168"/>
      <c r="N33" s="60"/>
    </row>
    <row r="34" spans="1:16" ht="12.95" customHeight="1" thickBot="1" x14ac:dyDescent="0.25">
      <c r="A34" s="55" t="s">
        <v>67</v>
      </c>
      <c r="B34" s="56">
        <v>2E-3</v>
      </c>
      <c r="C34" s="147" t="s">
        <v>68</v>
      </c>
      <c r="D34" s="148"/>
      <c r="E34" s="63"/>
      <c r="F34" s="134" t="s">
        <v>69</v>
      </c>
      <c r="G34" s="136"/>
      <c r="H34" s="136"/>
      <c r="I34" s="135"/>
      <c r="J34" s="64">
        <f>SUM(J31:J33)</f>
        <v>4.3499999999999997E-2</v>
      </c>
      <c r="K34" s="6"/>
      <c r="L34" s="149" t="s">
        <v>70</v>
      </c>
      <c r="M34" s="150"/>
      <c r="N34" s="65"/>
    </row>
    <row r="35" spans="1:16" ht="12.95" customHeight="1" thickBot="1" x14ac:dyDescent="0.25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134" t="s">
        <v>73</v>
      </c>
      <c r="M35" s="151"/>
      <c r="N35" s="67">
        <f>SUM(N31:N34)</f>
        <v>0</v>
      </c>
    </row>
    <row r="36" spans="1:16" ht="12.95" customHeight="1" thickBot="1" x14ac:dyDescent="0.25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5" customHeight="1" thickBot="1" x14ac:dyDescent="0.25">
      <c r="A37" s="55" t="s">
        <v>76</v>
      </c>
      <c r="B37" s="56"/>
      <c r="C37" s="57" t="s">
        <v>77</v>
      </c>
      <c r="D37" s="58"/>
      <c r="E37" s="63"/>
      <c r="F37" s="140" t="s">
        <v>78</v>
      </c>
      <c r="G37" s="152"/>
      <c r="H37" s="152"/>
      <c r="I37" s="152"/>
      <c r="J37" s="153"/>
      <c r="K37" s="6"/>
      <c r="L37" s="6"/>
      <c r="M37" s="6"/>
      <c r="N37" s="6"/>
      <c r="O37" s="6"/>
      <c r="P37" s="6"/>
    </row>
    <row r="38" spans="1:16" ht="12.95" customHeight="1" thickBot="1" x14ac:dyDescent="0.25">
      <c r="A38" s="70" t="s">
        <v>79</v>
      </c>
      <c r="B38" s="71">
        <v>6.0000000000000001E-3</v>
      </c>
      <c r="C38" s="154" t="s">
        <v>80</v>
      </c>
      <c r="D38" s="155"/>
      <c r="E38" s="71"/>
      <c r="F38" s="156" t="s">
        <v>81</v>
      </c>
      <c r="G38" s="157"/>
      <c r="H38" s="157"/>
      <c r="I38" s="158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5" customHeight="1" thickBot="1" x14ac:dyDescent="0.25">
      <c r="A39" s="74" t="s">
        <v>83</v>
      </c>
      <c r="B39" s="64">
        <f>SUM(B31:B38)</f>
        <v>0.33800000000000008</v>
      </c>
      <c r="C39" s="134" t="s">
        <v>84</v>
      </c>
      <c r="D39" s="135"/>
      <c r="E39" s="64">
        <f>SUM(E31:E38)</f>
        <v>0.19440000000000002</v>
      </c>
      <c r="F39" s="134" t="s">
        <v>85</v>
      </c>
      <c r="G39" s="136"/>
      <c r="H39" s="136"/>
      <c r="I39" s="135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5" customHeight="1" thickBot="1" x14ac:dyDescent="0.25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5" customHeight="1" thickBot="1" x14ac:dyDescent="0.25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5" customHeight="1" thickBot="1" x14ac:dyDescent="0.25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">
      <c r="A43" s="81" t="s">
        <v>89</v>
      </c>
      <c r="B43" s="82"/>
      <c r="C43" s="82"/>
      <c r="D43" s="83"/>
      <c r="E43" s="82"/>
      <c r="F43" s="82"/>
      <c r="G43" s="82"/>
      <c r="H43" s="6"/>
      <c r="I43" s="137" t="s">
        <v>90</v>
      </c>
      <c r="J43" s="138"/>
      <c r="K43" s="138"/>
      <c r="L43" s="138"/>
      <c r="M43" s="138"/>
      <c r="N43" s="139"/>
      <c r="O43" s="6"/>
      <c r="P43" s="6"/>
    </row>
    <row r="44" spans="1:16" ht="39" customHeight="1" thickBot="1" x14ac:dyDescent="0.25">
      <c r="A44" s="140" t="s">
        <v>3</v>
      </c>
      <c r="B44" s="141"/>
      <c r="C44" s="84" t="s">
        <v>91</v>
      </c>
      <c r="D44" s="84" t="s">
        <v>92</v>
      </c>
      <c r="E44" s="84" t="s">
        <v>93</v>
      </c>
      <c r="F44" s="142" t="s">
        <v>94</v>
      </c>
      <c r="G44" s="143"/>
      <c r="H44" s="6"/>
      <c r="I44" s="144" t="s">
        <v>95</v>
      </c>
      <c r="J44" s="145"/>
      <c r="K44" s="145"/>
      <c r="L44" s="145"/>
      <c r="M44" s="146"/>
      <c r="N44" s="85"/>
      <c r="O44" s="6"/>
      <c r="P44" s="6"/>
    </row>
    <row r="45" spans="1:16" ht="20.100000000000001" customHeight="1" thickBot="1" x14ac:dyDescent="0.25">
      <c r="A45" s="125">
        <f>D7</f>
        <v>0</v>
      </c>
      <c r="B45" s="126"/>
      <c r="C45" s="86"/>
      <c r="D45" s="86"/>
      <c r="E45" s="87">
        <f>D19</f>
        <v>0</v>
      </c>
      <c r="F45" s="127"/>
      <c r="G45" s="128"/>
      <c r="H45" s="6"/>
      <c r="I45" s="114" t="s">
        <v>96</v>
      </c>
      <c r="J45" s="115"/>
      <c r="K45" s="115"/>
      <c r="L45" s="115"/>
      <c r="M45" s="116"/>
      <c r="N45" s="88"/>
      <c r="O45" s="6"/>
      <c r="P45" s="6"/>
    </row>
    <row r="46" spans="1:16" ht="18" customHeight="1" thickBot="1" x14ac:dyDescent="0.25">
      <c r="A46" s="129" t="s">
        <v>97</v>
      </c>
      <c r="B46" s="130"/>
      <c r="C46" s="130"/>
      <c r="D46" s="130"/>
      <c r="E46" s="131"/>
      <c r="F46" s="132">
        <f>IF(D45=0,0,ROUND(((E45/D45)*F45),2))</f>
        <v>0</v>
      </c>
      <c r="G46" s="133"/>
      <c r="H46" s="6"/>
      <c r="I46" s="114" t="s">
        <v>98</v>
      </c>
      <c r="J46" s="115"/>
      <c r="K46" s="115"/>
      <c r="L46" s="115"/>
      <c r="M46" s="116"/>
      <c r="N46" s="89"/>
      <c r="O46" s="6"/>
      <c r="P46" s="6"/>
    </row>
    <row r="47" spans="1:16" ht="18" customHeight="1" thickTop="1" thickBot="1" x14ac:dyDescent="0.25">
      <c r="A47" s="109" t="s">
        <v>107</v>
      </c>
      <c r="B47" s="110"/>
      <c r="C47" s="110"/>
      <c r="D47" s="110"/>
      <c r="E47" s="111"/>
      <c r="F47" s="112">
        <f>F46*C45</f>
        <v>0</v>
      </c>
      <c r="G47" s="113"/>
      <c r="H47" s="6"/>
      <c r="I47" s="114" t="s">
        <v>99</v>
      </c>
      <c r="J47" s="115"/>
      <c r="K47" s="115"/>
      <c r="L47" s="115"/>
      <c r="M47" s="116"/>
      <c r="N47" s="90"/>
      <c r="O47" s="6"/>
      <c r="P47" s="6"/>
    </row>
    <row r="48" spans="1:16" ht="18" customHeight="1" thickTop="1" thickBot="1" x14ac:dyDescent="0.25">
      <c r="A48" s="117" t="s">
        <v>108</v>
      </c>
      <c r="B48" s="118"/>
      <c r="C48" s="118"/>
      <c r="D48" s="118"/>
      <c r="E48" s="119"/>
      <c r="F48" s="120">
        <f>F47*N48</f>
        <v>0</v>
      </c>
      <c r="G48" s="121"/>
      <c r="H48" s="6"/>
      <c r="I48" s="122" t="s">
        <v>100</v>
      </c>
      <c r="J48" s="123"/>
      <c r="K48" s="123"/>
      <c r="L48" s="123"/>
      <c r="M48" s="124"/>
      <c r="N48" s="91"/>
    </row>
    <row r="49" spans="1:17" ht="15" customHeight="1" x14ac:dyDescent="0.2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">
      <c r="A50" s="108" t="s">
        <v>102</v>
      </c>
      <c r="B50" s="108"/>
      <c r="C50" s="108"/>
      <c r="D50" s="108"/>
      <c r="E50" s="108"/>
      <c r="H50" s="93"/>
    </row>
    <row r="51" spans="1:17" ht="17.100000000000001" customHeight="1" x14ac:dyDescent="0.2">
      <c r="H51" s="6"/>
    </row>
    <row r="52" spans="1:17" ht="15" customHeight="1" x14ac:dyDescent="0.2"/>
    <row r="53" spans="1:17" ht="15" customHeight="1" x14ac:dyDescent="0.2"/>
    <row r="60" spans="1:17" ht="15" customHeight="1" x14ac:dyDescent="0.2"/>
  </sheetData>
  <sheetProtection password="921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P17"/>
  <sheetViews>
    <sheetView showGridLines="0" tabSelected="1" zoomScaleNormal="100" workbookViewId="0">
      <selection activeCell="B11" sqref="B11"/>
    </sheetView>
  </sheetViews>
  <sheetFormatPr defaultColWidth="8.5703125" defaultRowHeight="12.75" x14ac:dyDescent="0.2"/>
  <cols>
    <col min="1" max="1" width="9.42578125" style="94" customWidth="1"/>
    <col min="2" max="2" width="50.42578125" style="94" customWidth="1"/>
    <col min="3" max="3" width="8.85546875" style="94" customWidth="1"/>
    <col min="4" max="6" width="14.42578125" style="94" customWidth="1"/>
    <col min="7" max="7" width="13.85546875" style="94" bestFit="1" customWidth="1"/>
    <col min="8" max="8" width="8.5703125" style="94"/>
    <col min="9" max="9" width="17.42578125" style="94" customWidth="1"/>
    <col min="10" max="256" width="8.5703125" style="94"/>
    <col min="257" max="257" width="9.42578125" style="94" customWidth="1"/>
    <col min="258" max="258" width="50.42578125" style="94" customWidth="1"/>
    <col min="259" max="259" width="8.85546875" style="94" customWidth="1"/>
    <col min="260" max="262" width="14.42578125" style="94" customWidth="1"/>
    <col min="263" max="264" width="8.5703125" style="94"/>
    <col min="265" max="265" width="17.42578125" style="94" customWidth="1"/>
    <col min="266" max="512" width="8.5703125" style="94"/>
    <col min="513" max="513" width="9.42578125" style="94" customWidth="1"/>
    <col min="514" max="514" width="50.42578125" style="94" customWidth="1"/>
    <col min="515" max="515" width="8.85546875" style="94" customWidth="1"/>
    <col min="516" max="518" width="14.42578125" style="94" customWidth="1"/>
    <col min="519" max="520" width="8.5703125" style="94"/>
    <col min="521" max="521" width="17.42578125" style="94" customWidth="1"/>
    <col min="522" max="768" width="8.5703125" style="94"/>
    <col min="769" max="769" width="9.42578125" style="94" customWidth="1"/>
    <col min="770" max="770" width="50.42578125" style="94" customWidth="1"/>
    <col min="771" max="771" width="8.85546875" style="94" customWidth="1"/>
    <col min="772" max="774" width="14.42578125" style="94" customWidth="1"/>
    <col min="775" max="776" width="8.5703125" style="94"/>
    <col min="777" max="777" width="17.42578125" style="94" customWidth="1"/>
    <col min="778" max="1024" width="8.5703125" style="94"/>
    <col min="1025" max="1025" width="9.42578125" style="94" customWidth="1"/>
    <col min="1026" max="1026" width="50.42578125" style="94" customWidth="1"/>
    <col min="1027" max="1027" width="8.85546875" style="94" customWidth="1"/>
    <col min="1028" max="1030" width="14.42578125" style="94" customWidth="1"/>
    <col min="1031" max="1032" width="8.5703125" style="94"/>
    <col min="1033" max="1033" width="17.42578125" style="94" customWidth="1"/>
    <col min="1034" max="1280" width="8.5703125" style="94"/>
    <col min="1281" max="1281" width="9.42578125" style="94" customWidth="1"/>
    <col min="1282" max="1282" width="50.42578125" style="94" customWidth="1"/>
    <col min="1283" max="1283" width="8.85546875" style="94" customWidth="1"/>
    <col min="1284" max="1286" width="14.42578125" style="94" customWidth="1"/>
    <col min="1287" max="1288" width="8.5703125" style="94"/>
    <col min="1289" max="1289" width="17.42578125" style="94" customWidth="1"/>
    <col min="1290" max="1536" width="8.5703125" style="94"/>
    <col min="1537" max="1537" width="9.42578125" style="94" customWidth="1"/>
    <col min="1538" max="1538" width="50.42578125" style="94" customWidth="1"/>
    <col min="1539" max="1539" width="8.85546875" style="94" customWidth="1"/>
    <col min="1540" max="1542" width="14.42578125" style="94" customWidth="1"/>
    <col min="1543" max="1544" width="8.5703125" style="94"/>
    <col min="1545" max="1545" width="17.42578125" style="94" customWidth="1"/>
    <col min="1546" max="1792" width="8.5703125" style="94"/>
    <col min="1793" max="1793" width="9.42578125" style="94" customWidth="1"/>
    <col min="1794" max="1794" width="50.42578125" style="94" customWidth="1"/>
    <col min="1795" max="1795" width="8.85546875" style="94" customWidth="1"/>
    <col min="1796" max="1798" width="14.42578125" style="94" customWidth="1"/>
    <col min="1799" max="1800" width="8.5703125" style="94"/>
    <col min="1801" max="1801" width="17.42578125" style="94" customWidth="1"/>
    <col min="1802" max="2048" width="8.5703125" style="94"/>
    <col min="2049" max="2049" width="9.42578125" style="94" customWidth="1"/>
    <col min="2050" max="2050" width="50.42578125" style="94" customWidth="1"/>
    <col min="2051" max="2051" width="8.85546875" style="94" customWidth="1"/>
    <col min="2052" max="2054" width="14.42578125" style="94" customWidth="1"/>
    <col min="2055" max="2056" width="8.5703125" style="94"/>
    <col min="2057" max="2057" width="17.42578125" style="94" customWidth="1"/>
    <col min="2058" max="2304" width="8.5703125" style="94"/>
    <col min="2305" max="2305" width="9.42578125" style="94" customWidth="1"/>
    <col min="2306" max="2306" width="50.42578125" style="94" customWidth="1"/>
    <col min="2307" max="2307" width="8.85546875" style="94" customWidth="1"/>
    <col min="2308" max="2310" width="14.42578125" style="94" customWidth="1"/>
    <col min="2311" max="2312" width="8.5703125" style="94"/>
    <col min="2313" max="2313" width="17.42578125" style="94" customWidth="1"/>
    <col min="2314" max="2560" width="8.5703125" style="94"/>
    <col min="2561" max="2561" width="9.42578125" style="94" customWidth="1"/>
    <col min="2562" max="2562" width="50.42578125" style="94" customWidth="1"/>
    <col min="2563" max="2563" width="8.85546875" style="94" customWidth="1"/>
    <col min="2564" max="2566" width="14.42578125" style="94" customWidth="1"/>
    <col min="2567" max="2568" width="8.5703125" style="94"/>
    <col min="2569" max="2569" width="17.42578125" style="94" customWidth="1"/>
    <col min="2570" max="2816" width="8.5703125" style="94"/>
    <col min="2817" max="2817" width="9.42578125" style="94" customWidth="1"/>
    <col min="2818" max="2818" width="50.42578125" style="94" customWidth="1"/>
    <col min="2819" max="2819" width="8.85546875" style="94" customWidth="1"/>
    <col min="2820" max="2822" width="14.42578125" style="94" customWidth="1"/>
    <col min="2823" max="2824" width="8.5703125" style="94"/>
    <col min="2825" max="2825" width="17.42578125" style="94" customWidth="1"/>
    <col min="2826" max="3072" width="8.5703125" style="94"/>
    <col min="3073" max="3073" width="9.42578125" style="94" customWidth="1"/>
    <col min="3074" max="3074" width="50.42578125" style="94" customWidth="1"/>
    <col min="3075" max="3075" width="8.85546875" style="94" customWidth="1"/>
    <col min="3076" max="3078" width="14.42578125" style="94" customWidth="1"/>
    <col min="3079" max="3080" width="8.5703125" style="94"/>
    <col min="3081" max="3081" width="17.42578125" style="94" customWidth="1"/>
    <col min="3082" max="3328" width="8.5703125" style="94"/>
    <col min="3329" max="3329" width="9.42578125" style="94" customWidth="1"/>
    <col min="3330" max="3330" width="50.42578125" style="94" customWidth="1"/>
    <col min="3331" max="3331" width="8.85546875" style="94" customWidth="1"/>
    <col min="3332" max="3334" width="14.42578125" style="94" customWidth="1"/>
    <col min="3335" max="3336" width="8.5703125" style="94"/>
    <col min="3337" max="3337" width="17.42578125" style="94" customWidth="1"/>
    <col min="3338" max="3584" width="8.5703125" style="94"/>
    <col min="3585" max="3585" width="9.42578125" style="94" customWidth="1"/>
    <col min="3586" max="3586" width="50.42578125" style="94" customWidth="1"/>
    <col min="3587" max="3587" width="8.85546875" style="94" customWidth="1"/>
    <col min="3588" max="3590" width="14.42578125" style="94" customWidth="1"/>
    <col min="3591" max="3592" width="8.5703125" style="94"/>
    <col min="3593" max="3593" width="17.42578125" style="94" customWidth="1"/>
    <col min="3594" max="3840" width="8.5703125" style="94"/>
    <col min="3841" max="3841" width="9.42578125" style="94" customWidth="1"/>
    <col min="3842" max="3842" width="50.42578125" style="94" customWidth="1"/>
    <col min="3843" max="3843" width="8.85546875" style="94" customWidth="1"/>
    <col min="3844" max="3846" width="14.42578125" style="94" customWidth="1"/>
    <col min="3847" max="3848" width="8.5703125" style="94"/>
    <col min="3849" max="3849" width="17.42578125" style="94" customWidth="1"/>
    <col min="3850" max="4096" width="8.5703125" style="94"/>
    <col min="4097" max="4097" width="9.42578125" style="94" customWidth="1"/>
    <col min="4098" max="4098" width="50.42578125" style="94" customWidth="1"/>
    <col min="4099" max="4099" width="8.85546875" style="94" customWidth="1"/>
    <col min="4100" max="4102" width="14.42578125" style="94" customWidth="1"/>
    <col min="4103" max="4104" width="8.5703125" style="94"/>
    <col min="4105" max="4105" width="17.42578125" style="94" customWidth="1"/>
    <col min="4106" max="4352" width="8.5703125" style="94"/>
    <col min="4353" max="4353" width="9.42578125" style="94" customWidth="1"/>
    <col min="4354" max="4354" width="50.42578125" style="94" customWidth="1"/>
    <col min="4355" max="4355" width="8.85546875" style="94" customWidth="1"/>
    <col min="4356" max="4358" width="14.42578125" style="94" customWidth="1"/>
    <col min="4359" max="4360" width="8.5703125" style="94"/>
    <col min="4361" max="4361" width="17.42578125" style="94" customWidth="1"/>
    <col min="4362" max="4608" width="8.5703125" style="94"/>
    <col min="4609" max="4609" width="9.42578125" style="94" customWidth="1"/>
    <col min="4610" max="4610" width="50.42578125" style="94" customWidth="1"/>
    <col min="4611" max="4611" width="8.85546875" style="94" customWidth="1"/>
    <col min="4612" max="4614" width="14.42578125" style="94" customWidth="1"/>
    <col min="4615" max="4616" width="8.5703125" style="94"/>
    <col min="4617" max="4617" width="17.42578125" style="94" customWidth="1"/>
    <col min="4618" max="4864" width="8.5703125" style="94"/>
    <col min="4865" max="4865" width="9.42578125" style="94" customWidth="1"/>
    <col min="4866" max="4866" width="50.42578125" style="94" customWidth="1"/>
    <col min="4867" max="4867" width="8.85546875" style="94" customWidth="1"/>
    <col min="4868" max="4870" width="14.42578125" style="94" customWidth="1"/>
    <col min="4871" max="4872" width="8.5703125" style="94"/>
    <col min="4873" max="4873" width="17.42578125" style="94" customWidth="1"/>
    <col min="4874" max="5120" width="8.5703125" style="94"/>
    <col min="5121" max="5121" width="9.42578125" style="94" customWidth="1"/>
    <col min="5122" max="5122" width="50.42578125" style="94" customWidth="1"/>
    <col min="5123" max="5123" width="8.85546875" style="94" customWidth="1"/>
    <col min="5124" max="5126" width="14.42578125" style="94" customWidth="1"/>
    <col min="5127" max="5128" width="8.5703125" style="94"/>
    <col min="5129" max="5129" width="17.42578125" style="94" customWidth="1"/>
    <col min="5130" max="5376" width="8.5703125" style="94"/>
    <col min="5377" max="5377" width="9.42578125" style="94" customWidth="1"/>
    <col min="5378" max="5378" width="50.42578125" style="94" customWidth="1"/>
    <col min="5379" max="5379" width="8.85546875" style="94" customWidth="1"/>
    <col min="5380" max="5382" width="14.42578125" style="94" customWidth="1"/>
    <col min="5383" max="5384" width="8.5703125" style="94"/>
    <col min="5385" max="5385" width="17.42578125" style="94" customWidth="1"/>
    <col min="5386" max="5632" width="8.5703125" style="94"/>
    <col min="5633" max="5633" width="9.42578125" style="94" customWidth="1"/>
    <col min="5634" max="5634" width="50.42578125" style="94" customWidth="1"/>
    <col min="5635" max="5635" width="8.85546875" style="94" customWidth="1"/>
    <col min="5636" max="5638" width="14.42578125" style="94" customWidth="1"/>
    <col min="5639" max="5640" width="8.5703125" style="94"/>
    <col min="5641" max="5641" width="17.42578125" style="94" customWidth="1"/>
    <col min="5642" max="5888" width="8.5703125" style="94"/>
    <col min="5889" max="5889" width="9.42578125" style="94" customWidth="1"/>
    <col min="5890" max="5890" width="50.42578125" style="94" customWidth="1"/>
    <col min="5891" max="5891" width="8.85546875" style="94" customWidth="1"/>
    <col min="5892" max="5894" width="14.42578125" style="94" customWidth="1"/>
    <col min="5895" max="5896" width="8.5703125" style="94"/>
    <col min="5897" max="5897" width="17.42578125" style="94" customWidth="1"/>
    <col min="5898" max="6144" width="8.5703125" style="94"/>
    <col min="6145" max="6145" width="9.42578125" style="94" customWidth="1"/>
    <col min="6146" max="6146" width="50.42578125" style="94" customWidth="1"/>
    <col min="6147" max="6147" width="8.85546875" style="94" customWidth="1"/>
    <col min="6148" max="6150" width="14.42578125" style="94" customWidth="1"/>
    <col min="6151" max="6152" width="8.5703125" style="94"/>
    <col min="6153" max="6153" width="17.42578125" style="94" customWidth="1"/>
    <col min="6154" max="6400" width="8.5703125" style="94"/>
    <col min="6401" max="6401" width="9.42578125" style="94" customWidth="1"/>
    <col min="6402" max="6402" width="50.42578125" style="94" customWidth="1"/>
    <col min="6403" max="6403" width="8.85546875" style="94" customWidth="1"/>
    <col min="6404" max="6406" width="14.42578125" style="94" customWidth="1"/>
    <col min="6407" max="6408" width="8.5703125" style="94"/>
    <col min="6409" max="6409" width="17.42578125" style="94" customWidth="1"/>
    <col min="6410" max="6656" width="8.5703125" style="94"/>
    <col min="6657" max="6657" width="9.42578125" style="94" customWidth="1"/>
    <col min="6658" max="6658" width="50.42578125" style="94" customWidth="1"/>
    <col min="6659" max="6659" width="8.85546875" style="94" customWidth="1"/>
    <col min="6660" max="6662" width="14.42578125" style="94" customWidth="1"/>
    <col min="6663" max="6664" width="8.5703125" style="94"/>
    <col min="6665" max="6665" width="17.42578125" style="94" customWidth="1"/>
    <col min="6666" max="6912" width="8.5703125" style="94"/>
    <col min="6913" max="6913" width="9.42578125" style="94" customWidth="1"/>
    <col min="6914" max="6914" width="50.42578125" style="94" customWidth="1"/>
    <col min="6915" max="6915" width="8.85546875" style="94" customWidth="1"/>
    <col min="6916" max="6918" width="14.42578125" style="94" customWidth="1"/>
    <col min="6919" max="6920" width="8.5703125" style="94"/>
    <col min="6921" max="6921" width="17.42578125" style="94" customWidth="1"/>
    <col min="6922" max="7168" width="8.5703125" style="94"/>
    <col min="7169" max="7169" width="9.42578125" style="94" customWidth="1"/>
    <col min="7170" max="7170" width="50.42578125" style="94" customWidth="1"/>
    <col min="7171" max="7171" width="8.85546875" style="94" customWidth="1"/>
    <col min="7172" max="7174" width="14.42578125" style="94" customWidth="1"/>
    <col min="7175" max="7176" width="8.5703125" style="94"/>
    <col min="7177" max="7177" width="17.42578125" style="94" customWidth="1"/>
    <col min="7178" max="7424" width="8.5703125" style="94"/>
    <col min="7425" max="7425" width="9.42578125" style="94" customWidth="1"/>
    <col min="7426" max="7426" width="50.42578125" style="94" customWidth="1"/>
    <col min="7427" max="7427" width="8.85546875" style="94" customWidth="1"/>
    <col min="7428" max="7430" width="14.42578125" style="94" customWidth="1"/>
    <col min="7431" max="7432" width="8.5703125" style="94"/>
    <col min="7433" max="7433" width="17.42578125" style="94" customWidth="1"/>
    <col min="7434" max="7680" width="8.5703125" style="94"/>
    <col min="7681" max="7681" width="9.42578125" style="94" customWidth="1"/>
    <col min="7682" max="7682" width="50.42578125" style="94" customWidth="1"/>
    <col min="7683" max="7683" width="8.85546875" style="94" customWidth="1"/>
    <col min="7684" max="7686" width="14.42578125" style="94" customWidth="1"/>
    <col min="7687" max="7688" width="8.5703125" style="94"/>
    <col min="7689" max="7689" width="17.42578125" style="94" customWidth="1"/>
    <col min="7690" max="7936" width="8.5703125" style="94"/>
    <col min="7937" max="7937" width="9.42578125" style="94" customWidth="1"/>
    <col min="7938" max="7938" width="50.42578125" style="94" customWidth="1"/>
    <col min="7939" max="7939" width="8.85546875" style="94" customWidth="1"/>
    <col min="7940" max="7942" width="14.42578125" style="94" customWidth="1"/>
    <col min="7943" max="7944" width="8.5703125" style="94"/>
    <col min="7945" max="7945" width="17.42578125" style="94" customWidth="1"/>
    <col min="7946" max="8192" width="8.5703125" style="94"/>
    <col min="8193" max="8193" width="9.42578125" style="94" customWidth="1"/>
    <col min="8194" max="8194" width="50.42578125" style="94" customWidth="1"/>
    <col min="8195" max="8195" width="8.85546875" style="94" customWidth="1"/>
    <col min="8196" max="8198" width="14.42578125" style="94" customWidth="1"/>
    <col min="8199" max="8200" width="8.5703125" style="94"/>
    <col min="8201" max="8201" width="17.42578125" style="94" customWidth="1"/>
    <col min="8202" max="8448" width="8.5703125" style="94"/>
    <col min="8449" max="8449" width="9.42578125" style="94" customWidth="1"/>
    <col min="8450" max="8450" width="50.42578125" style="94" customWidth="1"/>
    <col min="8451" max="8451" width="8.85546875" style="94" customWidth="1"/>
    <col min="8452" max="8454" width="14.42578125" style="94" customWidth="1"/>
    <col min="8455" max="8456" width="8.5703125" style="94"/>
    <col min="8457" max="8457" width="17.42578125" style="94" customWidth="1"/>
    <col min="8458" max="8704" width="8.5703125" style="94"/>
    <col min="8705" max="8705" width="9.42578125" style="94" customWidth="1"/>
    <col min="8706" max="8706" width="50.42578125" style="94" customWidth="1"/>
    <col min="8707" max="8707" width="8.85546875" style="94" customWidth="1"/>
    <col min="8708" max="8710" width="14.42578125" style="94" customWidth="1"/>
    <col min="8711" max="8712" width="8.5703125" style="94"/>
    <col min="8713" max="8713" width="17.42578125" style="94" customWidth="1"/>
    <col min="8714" max="8960" width="8.5703125" style="94"/>
    <col min="8961" max="8961" width="9.42578125" style="94" customWidth="1"/>
    <col min="8962" max="8962" width="50.42578125" style="94" customWidth="1"/>
    <col min="8963" max="8963" width="8.85546875" style="94" customWidth="1"/>
    <col min="8964" max="8966" width="14.42578125" style="94" customWidth="1"/>
    <col min="8967" max="8968" width="8.5703125" style="94"/>
    <col min="8969" max="8969" width="17.42578125" style="94" customWidth="1"/>
    <col min="8970" max="9216" width="8.5703125" style="94"/>
    <col min="9217" max="9217" width="9.42578125" style="94" customWidth="1"/>
    <col min="9218" max="9218" width="50.42578125" style="94" customWidth="1"/>
    <col min="9219" max="9219" width="8.85546875" style="94" customWidth="1"/>
    <col min="9220" max="9222" width="14.42578125" style="94" customWidth="1"/>
    <col min="9223" max="9224" width="8.5703125" style="94"/>
    <col min="9225" max="9225" width="17.42578125" style="94" customWidth="1"/>
    <col min="9226" max="9472" width="8.5703125" style="94"/>
    <col min="9473" max="9473" width="9.42578125" style="94" customWidth="1"/>
    <col min="9474" max="9474" width="50.42578125" style="94" customWidth="1"/>
    <col min="9475" max="9475" width="8.85546875" style="94" customWidth="1"/>
    <col min="9476" max="9478" width="14.42578125" style="94" customWidth="1"/>
    <col min="9479" max="9480" width="8.5703125" style="94"/>
    <col min="9481" max="9481" width="17.42578125" style="94" customWidth="1"/>
    <col min="9482" max="9728" width="8.5703125" style="94"/>
    <col min="9729" max="9729" width="9.42578125" style="94" customWidth="1"/>
    <col min="9730" max="9730" width="50.42578125" style="94" customWidth="1"/>
    <col min="9731" max="9731" width="8.85546875" style="94" customWidth="1"/>
    <col min="9732" max="9734" width="14.42578125" style="94" customWidth="1"/>
    <col min="9735" max="9736" width="8.5703125" style="94"/>
    <col min="9737" max="9737" width="17.42578125" style="94" customWidth="1"/>
    <col min="9738" max="9984" width="8.5703125" style="94"/>
    <col min="9985" max="9985" width="9.42578125" style="94" customWidth="1"/>
    <col min="9986" max="9986" width="50.42578125" style="94" customWidth="1"/>
    <col min="9987" max="9987" width="8.85546875" style="94" customWidth="1"/>
    <col min="9988" max="9990" width="14.42578125" style="94" customWidth="1"/>
    <col min="9991" max="9992" width="8.5703125" style="94"/>
    <col min="9993" max="9993" width="17.42578125" style="94" customWidth="1"/>
    <col min="9994" max="10240" width="8.5703125" style="94"/>
    <col min="10241" max="10241" width="9.42578125" style="94" customWidth="1"/>
    <col min="10242" max="10242" width="50.42578125" style="94" customWidth="1"/>
    <col min="10243" max="10243" width="8.85546875" style="94" customWidth="1"/>
    <col min="10244" max="10246" width="14.42578125" style="94" customWidth="1"/>
    <col min="10247" max="10248" width="8.5703125" style="94"/>
    <col min="10249" max="10249" width="17.42578125" style="94" customWidth="1"/>
    <col min="10250" max="10496" width="8.5703125" style="94"/>
    <col min="10497" max="10497" width="9.42578125" style="94" customWidth="1"/>
    <col min="10498" max="10498" width="50.42578125" style="94" customWidth="1"/>
    <col min="10499" max="10499" width="8.85546875" style="94" customWidth="1"/>
    <col min="10500" max="10502" width="14.42578125" style="94" customWidth="1"/>
    <col min="10503" max="10504" width="8.5703125" style="94"/>
    <col min="10505" max="10505" width="17.42578125" style="94" customWidth="1"/>
    <col min="10506" max="10752" width="8.5703125" style="94"/>
    <col min="10753" max="10753" width="9.42578125" style="94" customWidth="1"/>
    <col min="10754" max="10754" width="50.42578125" style="94" customWidth="1"/>
    <col min="10755" max="10755" width="8.85546875" style="94" customWidth="1"/>
    <col min="10756" max="10758" width="14.42578125" style="94" customWidth="1"/>
    <col min="10759" max="10760" width="8.5703125" style="94"/>
    <col min="10761" max="10761" width="17.42578125" style="94" customWidth="1"/>
    <col min="10762" max="11008" width="8.5703125" style="94"/>
    <col min="11009" max="11009" width="9.42578125" style="94" customWidth="1"/>
    <col min="11010" max="11010" width="50.42578125" style="94" customWidth="1"/>
    <col min="11011" max="11011" width="8.85546875" style="94" customWidth="1"/>
    <col min="11012" max="11014" width="14.42578125" style="94" customWidth="1"/>
    <col min="11015" max="11016" width="8.5703125" style="94"/>
    <col min="11017" max="11017" width="17.42578125" style="94" customWidth="1"/>
    <col min="11018" max="11264" width="8.5703125" style="94"/>
    <col min="11265" max="11265" width="9.42578125" style="94" customWidth="1"/>
    <col min="11266" max="11266" width="50.42578125" style="94" customWidth="1"/>
    <col min="11267" max="11267" width="8.85546875" style="94" customWidth="1"/>
    <col min="11268" max="11270" width="14.42578125" style="94" customWidth="1"/>
    <col min="11271" max="11272" width="8.5703125" style="94"/>
    <col min="11273" max="11273" width="17.42578125" style="94" customWidth="1"/>
    <col min="11274" max="11520" width="8.5703125" style="94"/>
    <col min="11521" max="11521" width="9.42578125" style="94" customWidth="1"/>
    <col min="11522" max="11522" width="50.42578125" style="94" customWidth="1"/>
    <col min="11523" max="11523" width="8.85546875" style="94" customWidth="1"/>
    <col min="11524" max="11526" width="14.42578125" style="94" customWidth="1"/>
    <col min="11527" max="11528" width="8.5703125" style="94"/>
    <col min="11529" max="11529" width="17.42578125" style="94" customWidth="1"/>
    <col min="11530" max="11776" width="8.5703125" style="94"/>
    <col min="11777" max="11777" width="9.42578125" style="94" customWidth="1"/>
    <col min="11778" max="11778" width="50.42578125" style="94" customWidth="1"/>
    <col min="11779" max="11779" width="8.85546875" style="94" customWidth="1"/>
    <col min="11780" max="11782" width="14.42578125" style="94" customWidth="1"/>
    <col min="11783" max="11784" width="8.5703125" style="94"/>
    <col min="11785" max="11785" width="17.42578125" style="94" customWidth="1"/>
    <col min="11786" max="12032" width="8.5703125" style="94"/>
    <col min="12033" max="12033" width="9.42578125" style="94" customWidth="1"/>
    <col min="12034" max="12034" width="50.42578125" style="94" customWidth="1"/>
    <col min="12035" max="12035" width="8.85546875" style="94" customWidth="1"/>
    <col min="12036" max="12038" width="14.42578125" style="94" customWidth="1"/>
    <col min="12039" max="12040" width="8.5703125" style="94"/>
    <col min="12041" max="12041" width="17.42578125" style="94" customWidth="1"/>
    <col min="12042" max="12288" width="8.5703125" style="94"/>
    <col min="12289" max="12289" width="9.42578125" style="94" customWidth="1"/>
    <col min="12290" max="12290" width="50.42578125" style="94" customWidth="1"/>
    <col min="12291" max="12291" width="8.85546875" style="94" customWidth="1"/>
    <col min="12292" max="12294" width="14.42578125" style="94" customWidth="1"/>
    <col min="12295" max="12296" width="8.5703125" style="94"/>
    <col min="12297" max="12297" width="17.42578125" style="94" customWidth="1"/>
    <col min="12298" max="12544" width="8.5703125" style="94"/>
    <col min="12545" max="12545" width="9.42578125" style="94" customWidth="1"/>
    <col min="12546" max="12546" width="50.42578125" style="94" customWidth="1"/>
    <col min="12547" max="12547" width="8.85546875" style="94" customWidth="1"/>
    <col min="12548" max="12550" width="14.42578125" style="94" customWidth="1"/>
    <col min="12551" max="12552" width="8.5703125" style="94"/>
    <col min="12553" max="12553" width="17.42578125" style="94" customWidth="1"/>
    <col min="12554" max="12800" width="8.5703125" style="94"/>
    <col min="12801" max="12801" width="9.42578125" style="94" customWidth="1"/>
    <col min="12802" max="12802" width="50.42578125" style="94" customWidth="1"/>
    <col min="12803" max="12803" width="8.85546875" style="94" customWidth="1"/>
    <col min="12804" max="12806" width="14.42578125" style="94" customWidth="1"/>
    <col min="12807" max="12808" width="8.5703125" style="94"/>
    <col min="12809" max="12809" width="17.42578125" style="94" customWidth="1"/>
    <col min="12810" max="13056" width="8.5703125" style="94"/>
    <col min="13057" max="13057" width="9.42578125" style="94" customWidth="1"/>
    <col min="13058" max="13058" width="50.42578125" style="94" customWidth="1"/>
    <col min="13059" max="13059" width="8.85546875" style="94" customWidth="1"/>
    <col min="13060" max="13062" width="14.42578125" style="94" customWidth="1"/>
    <col min="13063" max="13064" width="8.5703125" style="94"/>
    <col min="13065" max="13065" width="17.42578125" style="94" customWidth="1"/>
    <col min="13066" max="13312" width="8.5703125" style="94"/>
    <col min="13313" max="13313" width="9.42578125" style="94" customWidth="1"/>
    <col min="13314" max="13314" width="50.42578125" style="94" customWidth="1"/>
    <col min="13315" max="13315" width="8.85546875" style="94" customWidth="1"/>
    <col min="13316" max="13318" width="14.42578125" style="94" customWidth="1"/>
    <col min="13319" max="13320" width="8.5703125" style="94"/>
    <col min="13321" max="13321" width="17.42578125" style="94" customWidth="1"/>
    <col min="13322" max="13568" width="8.5703125" style="94"/>
    <col min="13569" max="13569" width="9.42578125" style="94" customWidth="1"/>
    <col min="13570" max="13570" width="50.42578125" style="94" customWidth="1"/>
    <col min="13571" max="13571" width="8.85546875" style="94" customWidth="1"/>
    <col min="13572" max="13574" width="14.42578125" style="94" customWidth="1"/>
    <col min="13575" max="13576" width="8.5703125" style="94"/>
    <col min="13577" max="13577" width="17.42578125" style="94" customWidth="1"/>
    <col min="13578" max="13824" width="8.5703125" style="94"/>
    <col min="13825" max="13825" width="9.42578125" style="94" customWidth="1"/>
    <col min="13826" max="13826" width="50.42578125" style="94" customWidth="1"/>
    <col min="13827" max="13827" width="8.85546875" style="94" customWidth="1"/>
    <col min="13828" max="13830" width="14.42578125" style="94" customWidth="1"/>
    <col min="13831" max="13832" width="8.5703125" style="94"/>
    <col min="13833" max="13833" width="17.42578125" style="94" customWidth="1"/>
    <col min="13834" max="14080" width="8.5703125" style="94"/>
    <col min="14081" max="14081" width="9.42578125" style="94" customWidth="1"/>
    <col min="14082" max="14082" width="50.42578125" style="94" customWidth="1"/>
    <col min="14083" max="14083" width="8.85546875" style="94" customWidth="1"/>
    <col min="14084" max="14086" width="14.42578125" style="94" customWidth="1"/>
    <col min="14087" max="14088" width="8.5703125" style="94"/>
    <col min="14089" max="14089" width="17.42578125" style="94" customWidth="1"/>
    <col min="14090" max="14336" width="8.5703125" style="94"/>
    <col min="14337" max="14337" width="9.42578125" style="94" customWidth="1"/>
    <col min="14338" max="14338" width="50.42578125" style="94" customWidth="1"/>
    <col min="14339" max="14339" width="8.85546875" style="94" customWidth="1"/>
    <col min="14340" max="14342" width="14.42578125" style="94" customWidth="1"/>
    <col min="14343" max="14344" width="8.5703125" style="94"/>
    <col min="14345" max="14345" width="17.42578125" style="94" customWidth="1"/>
    <col min="14346" max="14592" width="8.5703125" style="94"/>
    <col min="14593" max="14593" width="9.42578125" style="94" customWidth="1"/>
    <col min="14594" max="14594" width="50.42578125" style="94" customWidth="1"/>
    <col min="14595" max="14595" width="8.85546875" style="94" customWidth="1"/>
    <col min="14596" max="14598" width="14.42578125" style="94" customWidth="1"/>
    <col min="14599" max="14600" width="8.5703125" style="94"/>
    <col min="14601" max="14601" width="17.42578125" style="94" customWidth="1"/>
    <col min="14602" max="14848" width="8.5703125" style="94"/>
    <col min="14849" max="14849" width="9.42578125" style="94" customWidth="1"/>
    <col min="14850" max="14850" width="50.42578125" style="94" customWidth="1"/>
    <col min="14851" max="14851" width="8.85546875" style="94" customWidth="1"/>
    <col min="14852" max="14854" width="14.42578125" style="94" customWidth="1"/>
    <col min="14855" max="14856" width="8.5703125" style="94"/>
    <col min="14857" max="14857" width="17.42578125" style="94" customWidth="1"/>
    <col min="14858" max="15104" width="8.5703125" style="94"/>
    <col min="15105" max="15105" width="9.42578125" style="94" customWidth="1"/>
    <col min="15106" max="15106" width="50.42578125" style="94" customWidth="1"/>
    <col min="15107" max="15107" width="8.85546875" style="94" customWidth="1"/>
    <col min="15108" max="15110" width="14.42578125" style="94" customWidth="1"/>
    <col min="15111" max="15112" width="8.5703125" style="94"/>
    <col min="15113" max="15113" width="17.42578125" style="94" customWidth="1"/>
    <col min="15114" max="15360" width="8.5703125" style="94"/>
    <col min="15361" max="15361" width="9.42578125" style="94" customWidth="1"/>
    <col min="15362" max="15362" width="50.42578125" style="94" customWidth="1"/>
    <col min="15363" max="15363" width="8.85546875" style="94" customWidth="1"/>
    <col min="15364" max="15366" width="14.42578125" style="94" customWidth="1"/>
    <col min="15367" max="15368" width="8.5703125" style="94"/>
    <col min="15369" max="15369" width="17.42578125" style="94" customWidth="1"/>
    <col min="15370" max="15616" width="8.5703125" style="94"/>
    <col min="15617" max="15617" width="9.42578125" style="94" customWidth="1"/>
    <col min="15618" max="15618" width="50.42578125" style="94" customWidth="1"/>
    <col min="15619" max="15619" width="8.85546875" style="94" customWidth="1"/>
    <col min="15620" max="15622" width="14.42578125" style="94" customWidth="1"/>
    <col min="15623" max="15624" width="8.5703125" style="94"/>
    <col min="15625" max="15625" width="17.42578125" style="94" customWidth="1"/>
    <col min="15626" max="15872" width="8.5703125" style="94"/>
    <col min="15873" max="15873" width="9.42578125" style="94" customWidth="1"/>
    <col min="15874" max="15874" width="50.42578125" style="94" customWidth="1"/>
    <col min="15875" max="15875" width="8.85546875" style="94" customWidth="1"/>
    <col min="15876" max="15878" width="14.42578125" style="94" customWidth="1"/>
    <col min="15879" max="15880" width="8.5703125" style="94"/>
    <col min="15881" max="15881" width="17.42578125" style="94" customWidth="1"/>
    <col min="15882" max="16128" width="8.5703125" style="94"/>
    <col min="16129" max="16129" width="9.42578125" style="94" customWidth="1"/>
    <col min="16130" max="16130" width="50.42578125" style="94" customWidth="1"/>
    <col min="16131" max="16131" width="8.85546875" style="94" customWidth="1"/>
    <col min="16132" max="16134" width="14.42578125" style="94" customWidth="1"/>
    <col min="16135" max="16136" width="8.5703125" style="94"/>
    <col min="16137" max="16137" width="17.42578125" style="94" customWidth="1"/>
    <col min="16138" max="16384" width="8.5703125" style="94"/>
  </cols>
  <sheetData>
    <row r="1" spans="1:16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</row>
    <row r="2" spans="1:16" ht="29.25" customHeight="1" x14ac:dyDescent="0.2">
      <c r="A2" s="3"/>
      <c r="B2" s="3"/>
      <c r="C2" s="3"/>
      <c r="D2" s="3"/>
      <c r="E2" s="4"/>
      <c r="F2" s="4"/>
      <c r="G2" s="4"/>
      <c r="H2" s="4"/>
      <c r="I2" s="95"/>
      <c r="J2" s="95"/>
      <c r="K2" s="95"/>
      <c r="L2" s="95"/>
    </row>
    <row r="3" spans="1:16" ht="16.5" customHeight="1" x14ac:dyDescent="0.2">
      <c r="A3" s="253" t="s">
        <v>112</v>
      </c>
      <c r="B3" s="254"/>
      <c r="C3" s="254"/>
      <c r="D3" s="254"/>
      <c r="E3" s="254"/>
      <c r="F3" s="254"/>
      <c r="G3" s="254"/>
      <c r="H3" s="255"/>
      <c r="I3" s="96"/>
      <c r="J3" s="96"/>
      <c r="K3" s="96"/>
      <c r="L3" s="96"/>
      <c r="M3" s="96"/>
      <c r="N3" s="96"/>
      <c r="O3" s="96"/>
      <c r="P3" s="96"/>
    </row>
    <row r="4" spans="1:16" ht="16.5" customHeight="1" x14ac:dyDescent="0.2">
      <c r="A4" s="97"/>
      <c r="B4" s="97"/>
      <c r="C4" s="97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</row>
    <row r="5" spans="1:16" ht="16.5" customHeight="1" x14ac:dyDescent="0.2">
      <c r="A5" s="256" t="s">
        <v>113</v>
      </c>
      <c r="B5" s="256"/>
      <c r="C5" s="256"/>
      <c r="D5" s="256"/>
      <c r="E5" s="256"/>
      <c r="F5" s="256"/>
      <c r="G5" s="256"/>
      <c r="H5" s="256"/>
      <c r="I5" s="96"/>
      <c r="J5" s="96"/>
      <c r="K5" s="96"/>
      <c r="L5" s="96"/>
      <c r="M5" s="96"/>
      <c r="N5" s="96"/>
      <c r="O5" s="96"/>
      <c r="P5" s="96"/>
    </row>
    <row r="6" spans="1:16" ht="13.5" thickBot="1" x14ac:dyDescent="0.25">
      <c r="A6" s="98"/>
      <c r="B6" s="98"/>
      <c r="C6" s="99"/>
      <c r="D6" s="98"/>
      <c r="E6" s="98"/>
      <c r="F6" s="98"/>
      <c r="G6" s="98"/>
      <c r="H6" s="98"/>
    </row>
    <row r="7" spans="1:16" ht="36.75" customHeight="1" thickBot="1" x14ac:dyDescent="0.25">
      <c r="A7" s="100" t="s">
        <v>114</v>
      </c>
      <c r="B7" s="100" t="s">
        <v>115</v>
      </c>
      <c r="C7" s="101" t="s">
        <v>116</v>
      </c>
      <c r="D7" s="102" t="s">
        <v>117</v>
      </c>
      <c r="E7" s="102" t="s">
        <v>118</v>
      </c>
      <c r="F7" s="102" t="s">
        <v>119</v>
      </c>
      <c r="G7" s="257" t="s">
        <v>120</v>
      </c>
      <c r="H7" s="258"/>
    </row>
    <row r="8" spans="1:16" ht="15" customHeight="1" thickTop="1" thickBot="1" x14ac:dyDescent="0.25">
      <c r="A8" s="103" t="s">
        <v>121</v>
      </c>
      <c r="B8" s="107" t="s">
        <v>127</v>
      </c>
      <c r="C8" s="105">
        <f>'POSTO 4'!$D$45</f>
        <v>0</v>
      </c>
      <c r="D8" s="105">
        <f>'POSTO 4'!$C$45</f>
        <v>0</v>
      </c>
      <c r="E8" s="106">
        <f>'POSTO 4'!$E$45</f>
        <v>0</v>
      </c>
      <c r="F8" s="106">
        <f>'POSTO 4'!$F$47</f>
        <v>0</v>
      </c>
      <c r="G8" s="251">
        <f>'POSTO 4'!$F$48</f>
        <v>0</v>
      </c>
      <c r="H8" s="252"/>
    </row>
    <row r="9" spans="1:16" ht="15" customHeight="1" thickTop="1" thickBot="1" x14ac:dyDescent="0.25">
      <c r="A9" s="103" t="s">
        <v>122</v>
      </c>
      <c r="B9" s="107" t="s">
        <v>128</v>
      </c>
      <c r="C9" s="105">
        <f>'POSTO 5'!$D$45</f>
        <v>0</v>
      </c>
      <c r="D9" s="105">
        <f>'POSTO 5'!$C$45</f>
        <v>0</v>
      </c>
      <c r="E9" s="106">
        <f>'POSTO 5'!$E$45</f>
        <v>0</v>
      </c>
      <c r="F9" s="106">
        <f>'POSTO 5'!$F$47</f>
        <v>0</v>
      </c>
      <c r="G9" s="251">
        <f>'POSTO 5'!$F$48</f>
        <v>0</v>
      </c>
      <c r="H9" s="252"/>
    </row>
    <row r="10" spans="1:16" ht="15" customHeight="1" thickTop="1" thickBot="1" x14ac:dyDescent="0.25">
      <c r="A10" s="104" t="s">
        <v>123</v>
      </c>
      <c r="B10" s="107" t="s">
        <v>129</v>
      </c>
      <c r="C10" s="105">
        <f>'POSTO 6'!$D$45</f>
        <v>0</v>
      </c>
      <c r="D10" s="105">
        <f>'POSTO 6'!$C$45</f>
        <v>0</v>
      </c>
      <c r="E10" s="106">
        <f>'POSTO 6'!$E$45</f>
        <v>0</v>
      </c>
      <c r="F10" s="106">
        <f>'POSTO 6'!$F$47</f>
        <v>0</v>
      </c>
      <c r="G10" s="251">
        <f>'POSTO 6'!$F$48</f>
        <v>0</v>
      </c>
      <c r="H10" s="252"/>
    </row>
    <row r="11" spans="1:16" ht="15" customHeight="1" thickTop="1" thickBot="1" x14ac:dyDescent="0.25">
      <c r="A11" s="104" t="s">
        <v>124</v>
      </c>
      <c r="B11" s="107" t="s">
        <v>130</v>
      </c>
      <c r="C11" s="105">
        <f>'POSTO 7'!$D$45</f>
        <v>0</v>
      </c>
      <c r="D11" s="105">
        <f>'POSTO 7'!$C$45</f>
        <v>0</v>
      </c>
      <c r="E11" s="106">
        <f>'POSTO 7'!$E$45</f>
        <v>0</v>
      </c>
      <c r="F11" s="106">
        <f>'POSTO 7'!$F$47</f>
        <v>0</v>
      </c>
      <c r="G11" s="251">
        <f>'POSTO 7'!$F$48</f>
        <v>0</v>
      </c>
      <c r="H11" s="252"/>
    </row>
    <row r="12" spans="1:16" ht="15" customHeight="1" thickTop="1" thickBot="1" x14ac:dyDescent="0.25">
      <c r="A12" s="104" t="s">
        <v>125</v>
      </c>
      <c r="B12" s="107" t="s">
        <v>131</v>
      </c>
      <c r="C12" s="105">
        <f>'POSTO 16'!$D$45</f>
        <v>0</v>
      </c>
      <c r="D12" s="105">
        <f>'POSTO 16'!$C$45</f>
        <v>0</v>
      </c>
      <c r="E12" s="106">
        <f>'POSTO 16'!$E$45</f>
        <v>0</v>
      </c>
      <c r="F12" s="106">
        <f>'POSTO 16'!$F$47</f>
        <v>0</v>
      </c>
      <c r="G12" s="251">
        <f>'POSTO 16'!$F$48</f>
        <v>0</v>
      </c>
      <c r="H12" s="252"/>
    </row>
    <row r="13" spans="1:16" ht="20.100000000000001" customHeight="1" thickTop="1" thickBot="1" x14ac:dyDescent="0.25">
      <c r="A13" s="246" t="s">
        <v>126</v>
      </c>
      <c r="B13" s="247"/>
      <c r="C13" s="247"/>
      <c r="D13" s="247"/>
      <c r="E13" s="247"/>
      <c r="F13" s="248"/>
      <c r="G13" s="249">
        <f>ROUND(SUM(G8:H12),2)</f>
        <v>0</v>
      </c>
      <c r="H13" s="250"/>
    </row>
    <row r="14" spans="1:16" x14ac:dyDescent="0.2">
      <c r="A14" s="98"/>
      <c r="B14" s="98"/>
      <c r="C14" s="99"/>
      <c r="D14" s="98"/>
      <c r="E14" s="98"/>
      <c r="F14" s="98"/>
      <c r="G14" s="98"/>
      <c r="H14" s="98"/>
    </row>
    <row r="15" spans="1:16" x14ac:dyDescent="0.2">
      <c r="A15" s="98"/>
      <c r="B15" s="98"/>
      <c r="C15" s="99"/>
      <c r="D15" s="98"/>
      <c r="E15" s="98"/>
      <c r="F15" s="98"/>
      <c r="G15" s="98"/>
      <c r="H15" s="98"/>
      <c r="I15" s="94" t="s">
        <v>101</v>
      </c>
    </row>
    <row r="17" spans="8:8" x14ac:dyDescent="0.2">
      <c r="H17" s="92"/>
    </row>
  </sheetData>
  <sheetProtection selectLockedCells="1"/>
  <mergeCells count="10">
    <mergeCell ref="G11:H11"/>
    <mergeCell ref="G8:H8"/>
    <mergeCell ref="G9:H9"/>
    <mergeCell ref="G10:H10"/>
    <mergeCell ref="A3:H3"/>
    <mergeCell ref="A5:H5"/>
    <mergeCell ref="G7:H7"/>
    <mergeCell ref="A13:F13"/>
    <mergeCell ref="G13:H13"/>
    <mergeCell ref="G12:H12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cf9393-caaa-4f50-baa7-96021fd2d0cc">
      <Terms xmlns="http://schemas.microsoft.com/office/infopath/2007/PartnerControls"/>
    </lcf76f155ced4ddcb4097134ff3c332f>
    <TaxCatchAll xmlns="33ed3595-e3da-4bdf-8c56-35c2c6c8f5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F34B4A0019A647A4D1870E2B404D62" ma:contentTypeVersion="14" ma:contentTypeDescription="Crie um novo documento." ma:contentTypeScope="" ma:versionID="360f4380be6bbc1348aea1c117ff8ec9">
  <xsd:schema xmlns:xsd="http://www.w3.org/2001/XMLSchema" xmlns:xs="http://www.w3.org/2001/XMLSchema" xmlns:p="http://schemas.microsoft.com/office/2006/metadata/properties" xmlns:ns2="0ccf9393-caaa-4f50-baa7-96021fd2d0cc" xmlns:ns3="33ed3595-e3da-4bdf-8c56-35c2c6c8f597" targetNamespace="http://schemas.microsoft.com/office/2006/metadata/properties" ma:root="true" ma:fieldsID="d41638fc864fb9628bb4bd77c4aca80e" ns2:_="" ns3:_="">
    <xsd:import namespace="0ccf9393-caaa-4f50-baa7-96021fd2d0cc"/>
    <xsd:import namespace="33ed3595-e3da-4bdf-8c56-35c2c6c8f5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f9393-caaa-4f50-baa7-96021fd2d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a07ed397-ddfa-4e13-9ba3-daa1d7001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d3595-e3da-4bdf-8c56-35c2c6c8f59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e395d09-2a68-4948-ad81-315402ccd161}" ma:internalName="TaxCatchAll" ma:showField="CatchAllData" ma:web="33ed3595-e3da-4bdf-8c56-35c2c6c8f5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D177CB-0F61-4A45-AFB9-F773E989511F}">
  <ds:schemaRefs>
    <ds:schemaRef ds:uri="http://schemas.microsoft.com/office/2006/metadata/properties"/>
    <ds:schemaRef ds:uri="http://schemas.microsoft.com/office/infopath/2007/PartnerControls"/>
    <ds:schemaRef ds:uri="0ccf9393-caaa-4f50-baa7-96021fd2d0cc"/>
    <ds:schemaRef ds:uri="33ed3595-e3da-4bdf-8c56-35c2c6c8f597"/>
  </ds:schemaRefs>
</ds:datastoreItem>
</file>

<file path=customXml/itemProps2.xml><?xml version="1.0" encoding="utf-8"?>
<ds:datastoreItem xmlns:ds="http://schemas.openxmlformats.org/officeDocument/2006/customXml" ds:itemID="{7E801C26-1077-4673-BEAA-C573E087F4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960CA7-8AD5-4FFB-AFD4-7B7149A3F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cf9393-caaa-4f50-baa7-96021fd2d0cc"/>
    <ds:schemaRef ds:uri="33ed3595-e3da-4bdf-8c56-35c2c6c8f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POSTO 4</vt:lpstr>
      <vt:lpstr>POSTO 5</vt:lpstr>
      <vt:lpstr>POSTO 6</vt:lpstr>
      <vt:lpstr>POSTO 7</vt:lpstr>
      <vt:lpstr>POSTO 16</vt:lpstr>
      <vt:lpstr>Consolidação</vt:lpstr>
      <vt:lpstr>Consolidação!Area_de_impressao</vt:lpstr>
      <vt:lpstr>'POSTO 16'!Area_de_impressao</vt:lpstr>
      <vt:lpstr>'POSTO 4'!Area_de_impressao</vt:lpstr>
      <vt:lpstr>'POSTO 5'!Area_de_impressao</vt:lpstr>
      <vt:lpstr>'POSTO 6'!Area_de_impressao</vt:lpstr>
      <vt:lpstr>'POSTO 7'!Area_de_impressao</vt:lpstr>
    </vt:vector>
  </TitlesOfParts>
  <Manager/>
  <Company>BB Tecnologia e Servi?os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Ana Claudia de Almeida Rolim</cp:lastModifiedBy>
  <cp:revision/>
  <dcterms:created xsi:type="dcterms:W3CDTF">2022-06-29T19:23:12Z</dcterms:created>
  <dcterms:modified xsi:type="dcterms:W3CDTF">2024-01-09T19:26:04Z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2023-11-09T14:45:51Z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503bfb23-ec99-47b2-bd8e-294ed8bf2c4a</vt:lpwstr>
  </property>
  <property fmtid="{D5CDD505-2E9C-101B-9397-08002B2CF9AE}" pid="8" name="MSIP_Label_fa8ee1c0-7bef-4b0e-9720-38e5bcc1c3ad_ContentBits">
    <vt:lpwstr>1</vt:lpwstr>
  </property>
  <property fmtid="{D5CDD505-2E9C-101B-9397-08002B2CF9AE}" pid="9" name="ContentTypeId">
    <vt:lpwstr>0x01010082F34B4A0019A647A4D1870E2B404D62</vt:lpwstr>
  </property>
  <property fmtid="{D5CDD505-2E9C-101B-9397-08002B2CF9AE}" pid="10" name="MediaServiceImageTags">
    <vt:lpwstr/>
  </property>
</Properties>
</file>